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Ilość deklaracji" sheetId="1" r:id="rId1"/>
    <sheet name="Macro1" sheetId="2" state="hidden" r:id="rId2"/>
    <sheet name="Wartość deklaracji" sheetId="3" r:id="rId3"/>
    <sheet name="Alokacja" sheetId="4" r:id="rId4"/>
    <sheet name="UE + BP" sheetId="5" r:id="rId5"/>
    <sheet name="Cele" sheetId="6" r:id="rId6"/>
    <sheet name="Wnioski i umowy" sheetId="7" r:id="rId7"/>
    <sheet name="Kontrole i nieprawidłowości" sheetId="8" r:id="rId8"/>
  </sheets>
  <definedNames>
    <definedName name="AUTO_OPEN">'Macro1'!$B$1</definedName>
    <definedName name="Macro1">'Macro1'!$A$1</definedName>
    <definedName name="Macro10">'Macro1'!$A$8</definedName>
    <definedName name="Macro11">'Macro1'!$A$15</definedName>
    <definedName name="Macro2">'Macro1'!$A$41</definedName>
    <definedName name="Macro3">'Macro1'!$A$48</definedName>
    <definedName name="Macro4">'Macro1'!$A$55</definedName>
    <definedName name="Macro5">'Macro1'!$A$62</definedName>
    <definedName name="Macro6">'Macro1'!$A$69</definedName>
    <definedName name="Macro7">'Macro1'!$A$76</definedName>
    <definedName name="Macro8">'Macro1'!$A$83</definedName>
    <definedName name="Macro9">'Macro1'!$A$90</definedName>
    <definedName name="Recover">'Macro1'!$A$97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<sst xmlns="http://schemas.openxmlformats.org/spreadsheetml/2006/main" count="168" uniqueCount="76">
  <si>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</si>
  <si>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</si>
  <si>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</si>
  <si>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</si>
  <si>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</si>
  <si>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</si>
  <si>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</si>
  <si>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</si>
  <si>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</si>
  <si>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</si>
  <si>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</si>
  <si>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</si>
  <si>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Auto_otwieranie</t>
  </si>
  <si>
    <t>Ilość deklaracji złożonych przez IZ RPO</t>
  </si>
  <si>
    <t>RPO</t>
  </si>
  <si>
    <t>Ilość złożonych deklaracji</t>
  </si>
  <si>
    <t>Przekazana</t>
  </si>
  <si>
    <t>Status</t>
  </si>
  <si>
    <t>Wycofana</t>
  </si>
  <si>
    <t>Zatwierdzona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</si>
  <si>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</si>
  <si>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</si>
  <si>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</si>
  <si>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</si>
  <si>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</si>
  <si>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</si>
  <si>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</si>
  <si>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</si>
  <si>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</si>
  <si>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</si>
  <si>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</si>
  <si>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</si>
  <si>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</si>
  <si>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</si>
  <si>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</si>
  <si>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</si>
  <si>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Razem dla wszystkich RPO</t>
  </si>
  <si>
    <t>Lp.</t>
  </si>
  <si>
    <t>Ilość deklaracji zatwierdzonych przez IC</t>
  </si>
  <si>
    <t>Deklaracje zatwierdzone przez IC</t>
  </si>
  <si>
    <t>Wartość umów i wniosków o płatność dla RPOWŚ</t>
  </si>
  <si>
    <t>Wartość złożonych wniosków o płatność</t>
  </si>
  <si>
    <t>Wartość zawartych umów o dofinansowanie</t>
  </si>
  <si>
    <t>Liczba podpisanych umów</t>
  </si>
  <si>
    <t>Liczba przeprowadzonych kontroli</t>
  </si>
  <si>
    <t>Liczba zgłoszonych nieprawidłowości</t>
  </si>
  <si>
    <t>Wartość alokacji</t>
  </si>
  <si>
    <t>Wartość zgłoszonych nieprawidłowości</t>
  </si>
  <si>
    <t>% nieprawidłowości w stosunku do alokacji</t>
  </si>
  <si>
    <t>Liczba nieprawidłowości niepodlegających raportowaniu</t>
  </si>
  <si>
    <t>Ogólna wartość nieprawidłowości</t>
  </si>
  <si>
    <t>Wartość nieprawidłowości niepodlegających raportowaniu</t>
  </si>
  <si>
    <t>Kurs EUR</t>
  </si>
  <si>
    <t>% alokacji</t>
  </si>
  <si>
    <t>Procentowe wykorzystanie alokacji</t>
  </si>
  <si>
    <t>Alokacja + wkład krajowy w EUR</t>
  </si>
  <si>
    <t>Alokacja + wkład krajowy w PLN</t>
  </si>
  <si>
    <t>Wartość wydatków w poświadczeniach</t>
  </si>
  <si>
    <t>Wartość złożonych deklaracji</t>
  </si>
  <si>
    <t>Wartość alokacji w EUR</t>
  </si>
  <si>
    <t>Wartość alokacji w PLN</t>
  </si>
  <si>
    <t>Wartość wydatków certyfikowanych do KE</t>
  </si>
  <si>
    <t>I kwartał</t>
  </si>
  <si>
    <t>II kwartał</t>
  </si>
  <si>
    <t>Cel</t>
  </si>
  <si>
    <t>Realizacja</t>
  </si>
  <si>
    <t xml:space="preserve">Cel </t>
  </si>
  <si>
    <t>III kwartał</t>
  </si>
  <si>
    <t>IV kwartał</t>
  </si>
  <si>
    <t>%</t>
  </si>
  <si>
    <t>Wartość kumulatywna</t>
  </si>
  <si>
    <t>Wartość wniosków uznanych do refundacji</t>
  </si>
  <si>
    <t>Procentowe wykorzystanie środków</t>
  </si>
  <si>
    <t xml:space="preserve">Kontrole i nieprawidłowości </t>
  </si>
  <si>
    <t>Cele wydatkowania w 2011 r.</t>
  </si>
  <si>
    <t>2011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</si>
</sst>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22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3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10" fontId="0" fillId="0" borderId="27" xfId="0" applyNumberFormat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24" borderId="28" xfId="0" applyFill="1" applyBorder="1" applyAlignment="1">
      <alignment horizontal="center"/>
    </xf>
    <xf numFmtId="3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24" borderId="29" xfId="0" applyNumberFormat="1" applyFill="1" applyBorder="1" applyAlignment="1">
      <alignment/>
    </xf>
    <xf numFmtId="10" fontId="0" fillId="24" borderId="14" xfId="0" applyNumberFormat="1" applyFill="1" applyBorder="1" applyAlignment="1">
      <alignment horizontal="right"/>
    </xf>
    <xf numFmtId="10" fontId="2" fillId="0" borderId="19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>
      <alignment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0" fontId="0" fillId="0" borderId="35" xfId="0" applyNumberFormat="1" applyBorder="1" applyAlignment="1">
      <alignment horizontal="right"/>
    </xf>
    <xf numFmtId="10" fontId="0" fillId="0" borderId="36" xfId="0" applyNumberFormat="1" applyBorder="1" applyAlignment="1">
      <alignment horizontal="right"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 horizontal="right"/>
    </xf>
    <xf numFmtId="10" fontId="0" fillId="0" borderId="38" xfId="0" applyNumberFormat="1" applyBorder="1" applyAlignment="1">
      <alignment horizontal="right"/>
    </xf>
    <xf numFmtId="0" fontId="0" fillId="24" borderId="31" xfId="0" applyFill="1" applyBorder="1" applyAlignment="1">
      <alignment horizontal="center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right"/>
    </xf>
    <xf numFmtId="165" fontId="0" fillId="24" borderId="10" xfId="0" applyNumberFormat="1" applyFill="1" applyBorder="1" applyAlignment="1">
      <alignment horizontal="center"/>
    </xf>
    <xf numFmtId="4" fontId="0" fillId="24" borderId="11" xfId="0" applyNumberForma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10" fontId="0" fillId="24" borderId="35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25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24" borderId="25" xfId="0" applyNumberFormat="1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10" fontId="2" fillId="0" borderId="18" xfId="0" applyNumberFormat="1" applyFont="1" applyFill="1" applyBorder="1" applyAlignment="1">
      <alignment horizontal="right"/>
    </xf>
    <xf numFmtId="10" fontId="0" fillId="24" borderId="25" xfId="0" applyNumberForma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10" fontId="0" fillId="0" borderId="14" xfId="0" applyNumberFormat="1" applyFill="1" applyBorder="1" applyAlignment="1">
      <alignment horizontal="right"/>
    </xf>
    <xf numFmtId="10" fontId="0" fillId="0" borderId="35" xfId="0" applyNumberFormat="1" applyFill="1" applyBorder="1" applyAlignment="1">
      <alignment horizontal="right"/>
    </xf>
    <xf numFmtId="10" fontId="0" fillId="24" borderId="36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vertical="center"/>
    </xf>
    <xf numFmtId="4" fontId="0" fillId="24" borderId="10" xfId="0" applyNumberFormat="1" applyFill="1" applyBorder="1" applyAlignment="1">
      <alignment horizontal="right" vertical="center"/>
    </xf>
    <xf numFmtId="10" fontId="2" fillId="0" borderId="19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3" fontId="0" fillId="7" borderId="11" xfId="0" applyNumberFormat="1" applyFill="1" applyBorder="1" applyAlignment="1">
      <alignment horizontal="right"/>
    </xf>
    <xf numFmtId="10" fontId="0" fillId="7" borderId="25" xfId="0" applyNumberFormat="1" applyFill="1" applyBorder="1" applyAlignment="1">
      <alignment horizontal="right"/>
    </xf>
    <xf numFmtId="3" fontId="0" fillId="7" borderId="10" xfId="0" applyNumberFormat="1" applyFill="1" applyBorder="1" applyAlignment="1">
      <alignment horizontal="right"/>
    </xf>
    <xf numFmtId="3" fontId="2" fillId="7" borderId="18" xfId="0" applyNumberFormat="1" applyFont="1" applyFill="1" applyBorder="1" applyAlignment="1">
      <alignment horizontal="right"/>
    </xf>
    <xf numFmtId="4" fontId="2" fillId="7" borderId="18" xfId="0" applyNumberFormat="1" applyFont="1" applyFill="1" applyBorder="1" applyAlignment="1">
      <alignment horizontal="right"/>
    </xf>
    <xf numFmtId="10" fontId="2" fillId="7" borderId="18" xfId="0" applyNumberFormat="1" applyFont="1" applyFill="1" applyBorder="1" applyAlignment="1">
      <alignment horizontal="right"/>
    </xf>
    <xf numFmtId="3" fontId="0" fillId="24" borderId="10" xfId="0" applyNumberFormat="1" applyFill="1" applyBorder="1" applyAlignment="1">
      <alignment horizontal="right"/>
    </xf>
    <xf numFmtId="10" fontId="0" fillId="24" borderId="25" xfId="0" applyNumberFormat="1" applyFill="1" applyBorder="1" applyAlignment="1">
      <alignment horizontal="right"/>
    </xf>
    <xf numFmtId="3" fontId="0" fillId="7" borderId="24" xfId="0" applyNumberFormat="1" applyFill="1" applyBorder="1" applyAlignment="1">
      <alignment horizontal="right"/>
    </xf>
    <xf numFmtId="4" fontId="0" fillId="7" borderId="24" xfId="0" applyNumberFormat="1" applyFill="1" applyBorder="1" applyAlignment="1">
      <alignment horizontal="right"/>
    </xf>
    <xf numFmtId="3" fontId="0" fillId="7" borderId="25" xfId="0" applyNumberFormat="1" applyFill="1" applyBorder="1" applyAlignment="1">
      <alignment horizontal="right"/>
    </xf>
    <xf numFmtId="4" fontId="0" fillId="7" borderId="25" xfId="0" applyNumberFormat="1" applyFill="1" applyBorder="1" applyAlignment="1">
      <alignment horizontal="right"/>
    </xf>
    <xf numFmtId="3" fontId="0" fillId="24" borderId="25" xfId="0" applyNumberForma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7" borderId="0" xfId="0" applyNumberFormat="1" applyFont="1" applyFill="1" applyAlignment="1">
      <alignment/>
    </xf>
    <xf numFmtId="4" fontId="0" fillId="7" borderId="10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0" fillId="24" borderId="25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4" fontId="0" fillId="0" borderId="25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4" fontId="0" fillId="0" borderId="46" xfId="0" applyNumberFormat="1" applyFill="1" applyBorder="1" applyAlignment="1">
      <alignment horizontal="right"/>
    </xf>
    <xf numFmtId="4" fontId="0" fillId="0" borderId="36" xfId="0" applyNumberFormat="1" applyFill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0" fillId="0" borderId="38" xfId="0" applyNumberFormat="1" applyFill="1" applyBorder="1" applyAlignment="1">
      <alignment horizontal="right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wrapText="1"/>
    </xf>
    <xf numFmtId="2" fontId="2" fillId="0" borderId="54" xfId="0" applyNumberFormat="1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16" xfId="0" applyBorder="1" applyAlignment="1">
      <alignment/>
    </xf>
    <xf numFmtId="4" fontId="0" fillId="0" borderId="24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4" fontId="0" fillId="0" borderId="59" xfId="0" applyNumberFormat="1" applyFill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0" borderId="61" xfId="0" applyNumberFormat="1" applyFont="1" applyBorder="1" applyAlignment="1">
      <alignment horizontal="right"/>
    </xf>
    <xf numFmtId="4" fontId="0" fillId="24" borderId="25" xfId="0" applyNumberFormat="1" applyFill="1" applyBorder="1" applyAlignment="1">
      <alignment horizontal="right"/>
    </xf>
    <xf numFmtId="4" fontId="0" fillId="24" borderId="29" xfId="0" applyNumberFormat="1" applyFill="1" applyBorder="1" applyAlignment="1">
      <alignment horizontal="right"/>
    </xf>
    <xf numFmtId="4" fontId="0" fillId="24" borderId="38" xfId="0" applyNumberFormat="1" applyFill="1" applyBorder="1" applyAlignment="1">
      <alignment horizontal="right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7" borderId="62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deklaracji zatwierdzonych przez IC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0075"/>
          <c:w val="0.96075"/>
          <c:h val="0.87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'Ilość deklaracji'!$F$3:$F$4</c:f>
              <c:strCache>
                <c:ptCount val="1"/>
                <c:pt idx="0">
                  <c:v>Status Zatwierdzona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'Ilość deklaracji'!$B$5:$B$20</c:f>
              <c:strCache>
                <c:ptCount val="16"/>
                <c:pt idx="0">
                  <c:v>Podkarpackie</c:v>
                </c:pt>
                <c:pt idx="1">
                  <c:v>Wielkopolskie</c:v>
                </c:pt>
                <c:pt idx="2">
                  <c:v>Opolskie</c:v>
                </c:pt>
                <c:pt idx="3">
                  <c:v>Dolnośląskie</c:v>
                </c:pt>
                <c:pt idx="4">
                  <c:v>Łódzkie</c:v>
                </c:pt>
                <c:pt idx="5">
                  <c:v>Kujawsko - Pomorskie</c:v>
                </c:pt>
                <c:pt idx="6">
                  <c:v>Śląskie</c:v>
                </c:pt>
                <c:pt idx="7">
                  <c:v>Warmińsko - Mazurskie</c:v>
                </c:pt>
                <c:pt idx="8">
                  <c:v>Lubuskie</c:v>
                </c:pt>
                <c:pt idx="9">
                  <c:v>Podlaskie</c:v>
                </c:pt>
                <c:pt idx="10">
                  <c:v>Małopolskie</c:v>
                </c:pt>
                <c:pt idx="11">
                  <c:v>Pomorskie</c:v>
                </c:pt>
                <c:pt idx="12">
                  <c:v>Zachodniopomorskie</c:v>
                </c:pt>
                <c:pt idx="13">
                  <c:v>Mazowieckie</c:v>
                </c:pt>
                <c:pt idx="14">
                  <c:v>Świętokrzyskie</c:v>
                </c:pt>
                <c:pt idx="15">
                  <c:v>Lubelskie</c:v>
                </c:pt>
              </c:strCache>
            </c:strRef>
          </c:cat>
          <c:val>
            <c:numRef>
              <c:f>'Ilość deklaracji'!$F$5:$F$20</c:f>
              <c:numCache>
                <c:ptCount val="16"/>
                <c:pt idx="0">
                  <c:v>33</c:v>
                </c:pt>
                <c:pt idx="1">
                  <c:v>32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28</c:v>
                </c:pt>
                <c:pt idx="9">
                  <c:v>28</c:v>
                </c:pt>
                <c:pt idx="10">
                  <c:v>27</c:v>
                </c:pt>
                <c:pt idx="11">
                  <c:v>26</c:v>
                </c:pt>
                <c:pt idx="12">
                  <c:v>26</c:v>
                </c:pt>
                <c:pt idx="13">
                  <c:v>25</c:v>
                </c:pt>
                <c:pt idx="14">
                  <c:v>25</c:v>
                </c:pt>
                <c:pt idx="15">
                  <c:v>24</c:v>
                </c:pt>
              </c:numCache>
            </c:numRef>
          </c:val>
          <c:shape val="box"/>
        </c:ser>
        <c:gapWidth val="50"/>
        <c:gapDepth val="75"/>
        <c:shape val="box"/>
        <c:axId val="31603298"/>
        <c:axId val="15994227"/>
      </c:bar3D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Wartość deklaracji zatwierdzonych przez IC</a:t>
            </a:r>
          </a:p>
        </c:rich>
      </c:tx>
      <c:layout>
        <c:manualLayout>
          <c:xMode val="factor"/>
          <c:yMode val="factor"/>
          <c:x val="0.06425"/>
          <c:y val="0.032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475"/>
          <c:y val="0.092"/>
          <c:w val="0.92475"/>
          <c:h val="0.883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'Wartość deklaracji'!$B$5:$B$20</c:f>
              <c:strCache/>
            </c:strRef>
          </c:cat>
          <c:val>
            <c:numRef>
              <c:f>'Wartość deklaracji'!$D$5:$D$20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Width val="65"/>
        <c:gapDepth val="75"/>
        <c:shape val="box"/>
        <c:axId val="9730316"/>
        <c:axId val="20463981"/>
      </c:bar3D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Procentowe wykorzystanie alokacji </a:t>
            </a:r>
          </a:p>
        </c:rich>
      </c:tx>
      <c:layout>
        <c:manualLayout>
          <c:xMode val="factor"/>
          <c:yMode val="factor"/>
          <c:x val="0.15125"/>
          <c:y val="0.155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92"/>
          <c:w val="0.97"/>
          <c:h val="0.883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cat>
            <c:strRef>
              <c:f>Alokacja!$B$4:$B$19</c:f>
              <c:strCache/>
            </c:strRef>
          </c:cat>
          <c:val>
            <c:numRef>
              <c:f>Alokacja!$G$4:$G$19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Width val="65"/>
        <c:gapDepth val="75"/>
        <c:shape val="box"/>
        <c:axId val="49958102"/>
        <c:axId val="46969735"/>
      </c:bar3D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At val="0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Procentowe wykorzystanie środków </a:t>
            </a:r>
          </a:p>
        </c:rich>
      </c:tx>
      <c:layout>
        <c:manualLayout>
          <c:xMode val="factor"/>
          <c:yMode val="factor"/>
          <c:x val="0.1525"/>
          <c:y val="0.1557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92"/>
          <c:w val="0.97125"/>
          <c:h val="0.883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'UE + BP'!$B$5:$B$20</c:f>
              <c:strCache/>
            </c:strRef>
          </c:cat>
          <c:val>
            <c:numRef>
              <c:f>'UE + BP'!$G$5:$G$20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Width val="65"/>
        <c:gapDepth val="75"/>
        <c:shape val="box"/>
        <c:axId val="20074432"/>
        <c:axId val="46452161"/>
      </c:bar3D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At val="0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44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001"/>
          <c:w val="0.92675"/>
          <c:h val="0.94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3 887,00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2 337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92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1 260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88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'Wnioski i umowy'!$A$5:$A$7</c:f>
              <c:strCache/>
            </c:strRef>
          </c:cat>
          <c:val>
            <c:numRef>
              <c:f>'Wnioski i umowy'!$B$5:$B$7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Width val="75"/>
        <c:gapDepth val="37"/>
        <c:shape val="box"/>
        <c:axId val="15416266"/>
        <c:axId val="4528667"/>
      </c:bar3D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5"/>
          <c:w val="0.965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'Kontrole i nieprawidłowości'!$A$9:$A$11</c:f>
              <c:strCache/>
            </c:strRef>
          </c:cat>
          <c:val>
            <c:numRef>
              <c:f>'Kontrole i nieprawidłowości'!$B$9:$B$11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Width val="100"/>
        <c:gapDepth val="130"/>
        <c:shape val="box"/>
        <c:axId val="40758004"/>
        <c:axId val="31277717"/>
      </c:bar3D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8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22</xdr:row>
      <xdr:rowOff>85725</xdr:rowOff>
    </xdr:from>
    <xdr:to>
      <xdr:col>5</xdr:col>
      <xdr:colOff>628650</xdr:colOff>
      <xdr:row>47</xdr:row>
      <xdr:rowOff>9525</xdr:rowOff>
    </xdr:to>
    <xdr:graphicFrame>
      <xdr:nvGraphicFramePr>
        <xdr:cNvPr id="1" name="Wykres 6"/>
        <xdr:cNvGraphicFramePr/>
      </xdr:nvGraphicFramePr>
      <xdr:xfrm>
        <a:off x="238125" y="3762375"/>
        <a:ext cx="51054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85725</xdr:rowOff>
    </xdr:from>
    <xdr:to>
      <xdr:col>6</xdr:col>
      <xdr:colOff>0</xdr:colOff>
      <xdr:row>48</xdr:row>
      <xdr:rowOff>57150</xdr:rowOff>
    </xdr:to>
    <xdr:graphicFrame>
      <xdr:nvGraphicFramePr>
        <xdr:cNvPr id="1" name="Wykres 6"/>
        <xdr:cNvGraphicFramePr/>
      </xdr:nvGraphicFramePr>
      <xdr:xfrm>
        <a:off x="0" y="3752850"/>
        <a:ext cx="52768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104775</xdr:colOff>
      <xdr:row>46</xdr:row>
      <xdr:rowOff>133350</xdr:rowOff>
    </xdr:to>
    <xdr:graphicFrame>
      <xdr:nvGraphicFramePr>
        <xdr:cNvPr id="1" name="Wykres 6"/>
        <xdr:cNvGraphicFramePr/>
      </xdr:nvGraphicFramePr>
      <xdr:xfrm>
        <a:off x="0" y="3990975"/>
        <a:ext cx="66960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7</xdr:col>
      <xdr:colOff>0</xdr:colOff>
      <xdr:row>48</xdr:row>
      <xdr:rowOff>9525</xdr:rowOff>
    </xdr:to>
    <xdr:graphicFrame>
      <xdr:nvGraphicFramePr>
        <xdr:cNvPr id="1" name="Wykres 6"/>
        <xdr:cNvGraphicFramePr/>
      </xdr:nvGraphicFramePr>
      <xdr:xfrm>
        <a:off x="0" y="3867150"/>
        <a:ext cx="6829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2066925</xdr:colOff>
      <xdr:row>25</xdr:row>
      <xdr:rowOff>152400</xdr:rowOff>
    </xdr:to>
    <xdr:graphicFrame>
      <xdr:nvGraphicFramePr>
        <xdr:cNvPr id="1" name="Wykres 4"/>
        <xdr:cNvGraphicFramePr/>
      </xdr:nvGraphicFramePr>
      <xdr:xfrm>
        <a:off x="0" y="1533525"/>
        <a:ext cx="4914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9525</xdr:rowOff>
    </xdr:from>
    <xdr:to>
      <xdr:col>4</xdr:col>
      <xdr:colOff>400050</xdr:colOff>
      <xdr:row>34</xdr:row>
      <xdr:rowOff>161925</xdr:rowOff>
    </xdr:to>
    <xdr:graphicFrame>
      <xdr:nvGraphicFramePr>
        <xdr:cNvPr id="1" name="Wykres 1"/>
        <xdr:cNvGraphicFramePr/>
      </xdr:nvGraphicFramePr>
      <xdr:xfrm>
        <a:off x="209550" y="2190750"/>
        <a:ext cx="5772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253" zoomScalePageLayoutView="0" workbookViewId="0" topLeftCell="A1">
      <selection activeCell="G24" sqref="G24"/>
    </sheetView>
  </sheetViews>
  <sheetFormatPr defaultColWidth="9.140625" defaultRowHeight="12.75"/>
  <cols>
    <col min="1" max="1" width="4.8515625" style="0" customWidth="1"/>
    <col min="2" max="2" width="24.57421875" style="0" customWidth="1"/>
    <col min="3" max="3" width="15.00390625" style="0" customWidth="1"/>
    <col min="4" max="4" width="13.00390625" style="0" customWidth="1"/>
    <col min="5" max="5" width="13.28125" style="0" customWidth="1"/>
    <col min="6" max="6" width="13.00390625" style="0" customWidth="1"/>
  </cols>
  <sheetData>
    <row r="1" spans="2:6" ht="18.75">
      <c r="B1" s="140" t="s">
        <v>13</v>
      </c>
      <c r="C1" s="140"/>
      <c r="D1" s="140"/>
      <c r="E1" s="140"/>
      <c r="F1" s="140"/>
    </row>
    <row r="2" ht="13.5" thickBot="1"/>
    <row r="3" spans="1:6" ht="13.5" thickBot="1">
      <c r="A3" s="141" t="s">
        <v>37</v>
      </c>
      <c r="B3" s="141" t="s">
        <v>14</v>
      </c>
      <c r="C3" s="135" t="s">
        <v>15</v>
      </c>
      <c r="D3" s="143" t="s">
        <v>17</v>
      </c>
      <c r="E3" s="133"/>
      <c r="F3" s="134"/>
    </row>
    <row r="4" spans="1:6" ht="13.5" thickBot="1">
      <c r="A4" s="142"/>
      <c r="B4" s="142"/>
      <c r="C4" s="136"/>
      <c r="D4" s="8" t="s">
        <v>16</v>
      </c>
      <c r="E4" s="9" t="s">
        <v>18</v>
      </c>
      <c r="F4" s="8" t="s">
        <v>19</v>
      </c>
    </row>
    <row r="5" spans="1:6" ht="12.75">
      <c r="A5" s="32">
        <v>1</v>
      </c>
      <c r="B5" s="1" t="s">
        <v>28</v>
      </c>
      <c r="C5" s="3">
        <v>36</v>
      </c>
      <c r="D5" s="3">
        <v>0</v>
      </c>
      <c r="E5" s="3">
        <v>3</v>
      </c>
      <c r="F5" s="7">
        <v>33</v>
      </c>
    </row>
    <row r="6" spans="1:6" ht="12.75">
      <c r="A6" s="32">
        <v>2</v>
      </c>
      <c r="B6" s="14" t="s">
        <v>34</v>
      </c>
      <c r="C6" s="26">
        <v>44</v>
      </c>
      <c r="D6" s="26">
        <v>0</v>
      </c>
      <c r="E6" s="26">
        <v>12</v>
      </c>
      <c r="F6" s="27">
        <v>32</v>
      </c>
    </row>
    <row r="7" spans="1:6" ht="12.75">
      <c r="A7" s="32">
        <v>3</v>
      </c>
      <c r="B7" s="1" t="s">
        <v>27</v>
      </c>
      <c r="C7" s="3">
        <v>40</v>
      </c>
      <c r="D7" s="3">
        <v>0</v>
      </c>
      <c r="E7" s="3">
        <v>9</v>
      </c>
      <c r="F7" s="27">
        <v>31</v>
      </c>
    </row>
    <row r="8" spans="1:6" ht="12.75">
      <c r="A8" s="32">
        <v>4</v>
      </c>
      <c r="B8" s="14" t="s">
        <v>20</v>
      </c>
      <c r="C8" s="4">
        <v>46</v>
      </c>
      <c r="D8" s="4">
        <v>0</v>
      </c>
      <c r="E8" s="4">
        <v>16</v>
      </c>
      <c r="F8" s="6">
        <v>30</v>
      </c>
    </row>
    <row r="9" spans="1:6" ht="12.75">
      <c r="A9" s="32">
        <v>5</v>
      </c>
      <c r="B9" s="1" t="s">
        <v>24</v>
      </c>
      <c r="C9" s="3">
        <v>34</v>
      </c>
      <c r="D9" s="3">
        <v>0</v>
      </c>
      <c r="E9" s="3">
        <v>4</v>
      </c>
      <c r="F9" s="7">
        <v>30</v>
      </c>
    </row>
    <row r="10" spans="1:6" ht="12.75">
      <c r="A10" s="32">
        <v>6</v>
      </c>
      <c r="B10" s="1" t="s">
        <v>21</v>
      </c>
      <c r="C10" s="3">
        <v>45</v>
      </c>
      <c r="D10" s="3">
        <v>1</v>
      </c>
      <c r="E10" s="3">
        <v>15</v>
      </c>
      <c r="F10" s="7">
        <v>29</v>
      </c>
    </row>
    <row r="11" spans="1:6" ht="12.75">
      <c r="A11" s="32">
        <v>7</v>
      </c>
      <c r="B11" s="1" t="s">
        <v>31</v>
      </c>
      <c r="C11" s="3">
        <v>43</v>
      </c>
      <c r="D11" s="3">
        <v>1</v>
      </c>
      <c r="E11" s="3">
        <v>13</v>
      </c>
      <c r="F11" s="7">
        <v>29</v>
      </c>
    </row>
    <row r="12" spans="1:6" ht="12.75">
      <c r="A12" s="32">
        <v>8</v>
      </c>
      <c r="B12" s="1" t="s">
        <v>33</v>
      </c>
      <c r="C12" s="3">
        <v>38</v>
      </c>
      <c r="D12" s="3">
        <v>1</v>
      </c>
      <c r="E12" s="3">
        <v>8</v>
      </c>
      <c r="F12" s="7">
        <v>29</v>
      </c>
    </row>
    <row r="13" spans="1:6" ht="12.75">
      <c r="A13" s="32">
        <v>9</v>
      </c>
      <c r="B13" s="1" t="s">
        <v>23</v>
      </c>
      <c r="C13" s="3">
        <v>35</v>
      </c>
      <c r="D13" s="3">
        <v>1</v>
      </c>
      <c r="E13" s="3">
        <v>6</v>
      </c>
      <c r="F13" s="7">
        <v>28</v>
      </c>
    </row>
    <row r="14" spans="1:6" ht="12.75">
      <c r="A14" s="32">
        <v>10</v>
      </c>
      <c r="B14" s="1" t="s">
        <v>29</v>
      </c>
      <c r="C14" s="3">
        <v>45</v>
      </c>
      <c r="D14" s="3">
        <v>1</v>
      </c>
      <c r="E14" s="3">
        <v>16</v>
      </c>
      <c r="F14" s="7">
        <v>28</v>
      </c>
    </row>
    <row r="15" spans="1:6" ht="12.75">
      <c r="A15" s="32">
        <v>11</v>
      </c>
      <c r="B15" s="1" t="s">
        <v>25</v>
      </c>
      <c r="C15" s="3">
        <v>40</v>
      </c>
      <c r="D15" s="3">
        <v>1</v>
      </c>
      <c r="E15" s="3">
        <v>12</v>
      </c>
      <c r="F15" s="7">
        <v>27</v>
      </c>
    </row>
    <row r="16" spans="1:6" ht="12.75">
      <c r="A16" s="32">
        <v>12</v>
      </c>
      <c r="B16" s="1" t="s">
        <v>30</v>
      </c>
      <c r="C16" s="3">
        <v>43</v>
      </c>
      <c r="D16" s="3">
        <v>1</v>
      </c>
      <c r="E16" s="3">
        <v>16</v>
      </c>
      <c r="F16" s="7">
        <v>26</v>
      </c>
    </row>
    <row r="17" spans="1:6" ht="12.75">
      <c r="A17" s="32">
        <v>13</v>
      </c>
      <c r="B17" s="1" t="s">
        <v>35</v>
      </c>
      <c r="C17" s="3">
        <v>43</v>
      </c>
      <c r="D17" s="3">
        <v>0</v>
      </c>
      <c r="E17" s="3">
        <v>17</v>
      </c>
      <c r="F17" s="7">
        <v>26</v>
      </c>
    </row>
    <row r="18" spans="1:6" ht="12.75">
      <c r="A18" s="32">
        <v>14</v>
      </c>
      <c r="B18" s="1" t="s">
        <v>26</v>
      </c>
      <c r="C18" s="3">
        <v>33</v>
      </c>
      <c r="D18" s="3">
        <v>1</v>
      </c>
      <c r="E18" s="3">
        <v>7</v>
      </c>
      <c r="F18" s="7">
        <v>25</v>
      </c>
    </row>
    <row r="19" spans="1:6" ht="12.75">
      <c r="A19" s="28">
        <v>15</v>
      </c>
      <c r="B19" s="82" t="s">
        <v>32</v>
      </c>
      <c r="C19" s="15">
        <v>47</v>
      </c>
      <c r="D19" s="15">
        <v>1</v>
      </c>
      <c r="E19" s="15">
        <v>21</v>
      </c>
      <c r="F19" s="16">
        <v>25</v>
      </c>
    </row>
    <row r="20" spans="1:6" ht="12.75">
      <c r="A20" s="32">
        <v>16</v>
      </c>
      <c r="B20" s="1" t="s">
        <v>22</v>
      </c>
      <c r="C20" s="3">
        <v>31</v>
      </c>
      <c r="D20" s="3">
        <v>0</v>
      </c>
      <c r="E20" s="3">
        <v>7</v>
      </c>
      <c r="F20" s="7">
        <v>24</v>
      </c>
    </row>
    <row r="21" spans="1:6" ht="13.5" thickBot="1">
      <c r="A21" s="10"/>
      <c r="B21" s="11" t="s">
        <v>36</v>
      </c>
      <c r="C21" s="12">
        <f>SUM(C5:C20)</f>
        <v>643</v>
      </c>
      <c r="D21" s="12">
        <f>SUM(D5:D20)</f>
        <v>9</v>
      </c>
      <c r="E21" s="12">
        <f>SUM(E5:E20)</f>
        <v>182</v>
      </c>
      <c r="F21" s="13">
        <f>SUM(F5:F20)</f>
        <v>452</v>
      </c>
    </row>
  </sheetData>
  <sheetProtection/>
  <mergeCells count="5">
    <mergeCell ref="B1:F1"/>
    <mergeCell ref="A3:A4"/>
    <mergeCell ref="D3:F3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12</v>
      </c>
    </row>
    <row r="8" ht="12.75">
      <c r="A8" t="s">
        <v>1</v>
      </c>
    </row>
    <row r="15" ht="12.75">
      <c r="A15" t="s">
        <v>2</v>
      </c>
    </row>
    <row r="41" ht="12.75">
      <c r="A41" t="s">
        <v>3</v>
      </c>
    </row>
    <row r="48" ht="12.75">
      <c r="A48" t="s">
        <v>4</v>
      </c>
    </row>
    <row r="55" ht="12.75">
      <c r="A55" t="s">
        <v>5</v>
      </c>
    </row>
    <row r="62" ht="12.75">
      <c r="A62" t="s">
        <v>6</v>
      </c>
    </row>
    <row r="69" ht="12.75">
      <c r="A69" t="s">
        <v>7</v>
      </c>
    </row>
    <row r="76" ht="12.75">
      <c r="A76" t="s">
        <v>8</v>
      </c>
    </row>
    <row r="83" ht="12.75">
      <c r="A83" t="s">
        <v>9</v>
      </c>
    </row>
    <row r="90" ht="12.75">
      <c r="A90" t="s">
        <v>10</v>
      </c>
    </row>
    <row r="97" ht="12.75">
      <c r="A97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0" sqref="D20:F20"/>
    </sheetView>
  </sheetViews>
  <sheetFormatPr defaultColWidth="9.140625" defaultRowHeight="12.75"/>
  <cols>
    <col min="1" max="1" width="9.8515625" style="0" customWidth="1"/>
    <col min="2" max="2" width="27.57421875" style="0" customWidth="1"/>
    <col min="3" max="3" width="16.7109375" style="0" customWidth="1"/>
    <col min="6" max="6" width="6.7109375" style="0" customWidth="1"/>
  </cols>
  <sheetData>
    <row r="1" spans="1:6" ht="18.75">
      <c r="A1" s="140" t="s">
        <v>39</v>
      </c>
      <c r="B1" s="140"/>
      <c r="C1" s="140"/>
      <c r="D1" s="140"/>
      <c r="E1" s="140"/>
      <c r="F1" s="140"/>
    </row>
    <row r="2" spans="4:6" ht="13.5" thickBot="1">
      <c r="D2" s="164"/>
      <c r="E2" s="164"/>
      <c r="F2" s="164"/>
    </row>
    <row r="3" spans="1:6" ht="12.75" customHeight="1">
      <c r="A3" s="152" t="s">
        <v>37</v>
      </c>
      <c r="B3" s="154" t="s">
        <v>14</v>
      </c>
      <c r="C3" s="156" t="s">
        <v>38</v>
      </c>
      <c r="D3" s="158" t="s">
        <v>58</v>
      </c>
      <c r="E3" s="159"/>
      <c r="F3" s="160"/>
    </row>
    <row r="4" spans="1:6" ht="13.5" thickBot="1">
      <c r="A4" s="153"/>
      <c r="B4" s="155"/>
      <c r="C4" s="157"/>
      <c r="D4" s="161"/>
      <c r="E4" s="162"/>
      <c r="F4" s="163"/>
    </row>
    <row r="5" spans="1:6" ht="12.75">
      <c r="A5" s="5">
        <v>1</v>
      </c>
      <c r="B5" s="1" t="s">
        <v>34</v>
      </c>
      <c r="C5" s="2">
        <v>32</v>
      </c>
      <c r="D5" s="137">
        <v>2914976798.19</v>
      </c>
      <c r="E5" s="138"/>
      <c r="F5" s="139"/>
    </row>
    <row r="6" spans="1:6" ht="12.75">
      <c r="A6" s="5">
        <v>2</v>
      </c>
      <c r="B6" s="17" t="s">
        <v>25</v>
      </c>
      <c r="C6" s="4">
        <v>27</v>
      </c>
      <c r="D6" s="146">
        <v>2329292690.28</v>
      </c>
      <c r="E6" s="147"/>
      <c r="F6" s="148"/>
    </row>
    <row r="7" spans="1:6" ht="12.75">
      <c r="A7" s="5">
        <v>3</v>
      </c>
      <c r="B7" s="1" t="s">
        <v>26</v>
      </c>
      <c r="C7" s="3">
        <v>25</v>
      </c>
      <c r="D7" s="137">
        <v>2239457706.73</v>
      </c>
      <c r="E7" s="138"/>
      <c r="F7" s="139"/>
    </row>
    <row r="8" spans="1:6" ht="12.75">
      <c r="A8" s="5">
        <v>4</v>
      </c>
      <c r="B8" s="1" t="s">
        <v>31</v>
      </c>
      <c r="C8" s="3">
        <v>29</v>
      </c>
      <c r="D8" s="149">
        <v>2182972043.99</v>
      </c>
      <c r="E8" s="150"/>
      <c r="F8" s="151"/>
    </row>
    <row r="9" spans="1:6" ht="12.75">
      <c r="A9" s="5">
        <v>5</v>
      </c>
      <c r="B9" s="1" t="s">
        <v>20</v>
      </c>
      <c r="C9" s="2">
        <v>30</v>
      </c>
      <c r="D9" s="137">
        <v>2117343402.67</v>
      </c>
      <c r="E9" s="138"/>
      <c r="F9" s="139"/>
    </row>
    <row r="10" spans="1:6" ht="12.75">
      <c r="A10" s="5">
        <v>6</v>
      </c>
      <c r="B10" s="1" t="s">
        <v>28</v>
      </c>
      <c r="C10" s="3">
        <v>33</v>
      </c>
      <c r="D10" s="149">
        <v>1999467125.39</v>
      </c>
      <c r="E10" s="150"/>
      <c r="F10" s="151"/>
    </row>
    <row r="11" spans="1:6" ht="12.75">
      <c r="A11" s="5">
        <v>7</v>
      </c>
      <c r="B11" s="1" t="s">
        <v>30</v>
      </c>
      <c r="C11" s="3">
        <v>26</v>
      </c>
      <c r="D11" s="149">
        <v>1958777141.91</v>
      </c>
      <c r="E11" s="150"/>
      <c r="F11" s="151"/>
    </row>
    <row r="12" spans="1:6" ht="12.75">
      <c r="A12" s="5">
        <v>8</v>
      </c>
      <c r="B12" s="1" t="s">
        <v>24</v>
      </c>
      <c r="C12" s="2">
        <v>30</v>
      </c>
      <c r="D12" s="130">
        <v>1860559001.7</v>
      </c>
      <c r="E12" s="144"/>
      <c r="F12" s="145"/>
    </row>
    <row r="13" spans="1:6" ht="12.75">
      <c r="A13" s="28">
        <v>9</v>
      </c>
      <c r="B13" s="82" t="s">
        <v>32</v>
      </c>
      <c r="C13" s="15">
        <v>25</v>
      </c>
      <c r="D13" s="171">
        <v>1626409456.12</v>
      </c>
      <c r="E13" s="172"/>
      <c r="F13" s="173"/>
    </row>
    <row r="14" spans="1:6" ht="12.75">
      <c r="A14" s="5">
        <v>10</v>
      </c>
      <c r="B14" s="1" t="s">
        <v>21</v>
      </c>
      <c r="C14" s="2">
        <v>29</v>
      </c>
      <c r="D14" s="137">
        <v>1579114670.02</v>
      </c>
      <c r="E14" s="138"/>
      <c r="F14" s="139"/>
    </row>
    <row r="15" spans="1:6" ht="12.75">
      <c r="A15" s="5">
        <v>11</v>
      </c>
      <c r="B15" s="1" t="s">
        <v>22</v>
      </c>
      <c r="C15" s="3">
        <v>24</v>
      </c>
      <c r="D15" s="137">
        <v>1554729250.39</v>
      </c>
      <c r="E15" s="138"/>
      <c r="F15" s="139"/>
    </row>
    <row r="16" spans="1:6" ht="12.75">
      <c r="A16" s="5">
        <v>12</v>
      </c>
      <c r="B16" s="1" t="s">
        <v>33</v>
      </c>
      <c r="C16" s="2">
        <v>29</v>
      </c>
      <c r="D16" s="137">
        <v>1389590017.01</v>
      </c>
      <c r="E16" s="138"/>
      <c r="F16" s="139"/>
    </row>
    <row r="17" spans="1:6" ht="12.75">
      <c r="A17" s="5">
        <v>13</v>
      </c>
      <c r="B17" s="1" t="s">
        <v>35</v>
      </c>
      <c r="C17" s="89">
        <v>26</v>
      </c>
      <c r="D17" s="149">
        <v>1271592422.29</v>
      </c>
      <c r="E17" s="150"/>
      <c r="F17" s="151"/>
    </row>
    <row r="18" spans="1:6" ht="12.75">
      <c r="A18" s="5">
        <v>14</v>
      </c>
      <c r="B18" s="1" t="s">
        <v>23</v>
      </c>
      <c r="C18" s="2">
        <v>28</v>
      </c>
      <c r="D18" s="149">
        <v>1195048148.68</v>
      </c>
      <c r="E18" s="150"/>
      <c r="F18" s="151"/>
    </row>
    <row r="19" spans="1:6" ht="12.75">
      <c r="A19" s="5">
        <v>15</v>
      </c>
      <c r="B19" s="1" t="s">
        <v>27</v>
      </c>
      <c r="C19" s="2">
        <v>31</v>
      </c>
      <c r="D19" s="165">
        <v>1071724850.56</v>
      </c>
      <c r="E19" s="166"/>
      <c r="F19" s="167"/>
    </row>
    <row r="20" spans="1:6" ht="12.75">
      <c r="A20" s="5">
        <v>16</v>
      </c>
      <c r="B20" s="1" t="s">
        <v>29</v>
      </c>
      <c r="C20" s="3">
        <v>28</v>
      </c>
      <c r="D20" s="149">
        <v>1060061489.32</v>
      </c>
      <c r="E20" s="150"/>
      <c r="F20" s="151"/>
    </row>
    <row r="21" spans="1:6" ht="13.5" thickBot="1">
      <c r="A21" s="10"/>
      <c r="B21" s="11" t="s">
        <v>36</v>
      </c>
      <c r="C21" s="12">
        <f>SUM(C5:C20)</f>
        <v>452</v>
      </c>
      <c r="D21" s="168">
        <f>SUM(D5:F20)</f>
        <v>28351116215.25</v>
      </c>
      <c r="E21" s="169"/>
      <c r="F21" s="170"/>
    </row>
  </sheetData>
  <sheetProtection/>
  <mergeCells count="23">
    <mergeCell ref="D16:F16"/>
    <mergeCell ref="D15:F15"/>
    <mergeCell ref="D8:F8"/>
    <mergeCell ref="D14:F14"/>
    <mergeCell ref="D13:F13"/>
    <mergeCell ref="D10:F10"/>
    <mergeCell ref="D17:F17"/>
    <mergeCell ref="D19:F19"/>
    <mergeCell ref="D21:F21"/>
    <mergeCell ref="D20:F20"/>
    <mergeCell ref="D18:F18"/>
    <mergeCell ref="A1:F1"/>
    <mergeCell ref="A3:A4"/>
    <mergeCell ref="B3:B4"/>
    <mergeCell ref="C3:C4"/>
    <mergeCell ref="D3:F4"/>
    <mergeCell ref="D2:F2"/>
    <mergeCell ref="D5:F5"/>
    <mergeCell ref="D12:F12"/>
    <mergeCell ref="D6:F6"/>
    <mergeCell ref="D9:F9"/>
    <mergeCell ref="D11:F11"/>
    <mergeCell ref="D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421875" style="0" customWidth="1"/>
    <col min="2" max="2" width="24.8515625" style="0" customWidth="1"/>
    <col min="3" max="3" width="13.7109375" style="0" customWidth="1"/>
    <col min="4" max="4" width="11.140625" style="0" customWidth="1"/>
    <col min="5" max="5" width="16.7109375" style="0" customWidth="1"/>
    <col min="6" max="6" width="16.28125" style="0" customWidth="1"/>
    <col min="7" max="7" width="10.7109375" style="0" customWidth="1"/>
  </cols>
  <sheetData>
    <row r="1" spans="1:7" ht="18.75">
      <c r="A1" s="140" t="s">
        <v>54</v>
      </c>
      <c r="B1" s="140"/>
      <c r="C1" s="140"/>
      <c r="D1" s="140"/>
      <c r="E1" s="140"/>
      <c r="F1" s="140"/>
      <c r="G1" s="140"/>
    </row>
    <row r="2" ht="13.5" thickBot="1"/>
    <row r="3" spans="1:7" ht="51.75" thickBot="1">
      <c r="A3" s="67" t="s">
        <v>37</v>
      </c>
      <c r="B3" s="71" t="s">
        <v>14</v>
      </c>
      <c r="C3" s="67" t="s">
        <v>59</v>
      </c>
      <c r="D3" s="71" t="s">
        <v>52</v>
      </c>
      <c r="E3" s="67" t="s">
        <v>60</v>
      </c>
      <c r="F3" s="67" t="s">
        <v>61</v>
      </c>
      <c r="G3" s="72" t="s">
        <v>53</v>
      </c>
    </row>
    <row r="4" spans="1:7" ht="12.75">
      <c r="A4" s="68">
        <v>1</v>
      </c>
      <c r="B4" s="18" t="s">
        <v>27</v>
      </c>
      <c r="C4" s="59">
        <v>427144813</v>
      </c>
      <c r="D4" s="74">
        <v>4.491</v>
      </c>
      <c r="E4" s="62">
        <f aca="true" t="shared" si="0" ref="E4:E20">C4*D4</f>
        <v>1918307355.1829998</v>
      </c>
      <c r="F4" s="60">
        <v>797768958.49</v>
      </c>
      <c r="G4" s="76">
        <f aca="true" t="shared" si="1" ref="G4:G10">F4/E4</f>
        <v>0.4158712921235167</v>
      </c>
    </row>
    <row r="5" spans="1:7" ht="12.75">
      <c r="A5" s="68">
        <v>2</v>
      </c>
      <c r="B5" s="18" t="s">
        <v>23</v>
      </c>
      <c r="C5" s="61">
        <v>439173096</v>
      </c>
      <c r="D5" s="73">
        <v>4.491</v>
      </c>
      <c r="E5" s="62">
        <f t="shared" si="0"/>
        <v>1972326374.136</v>
      </c>
      <c r="F5" s="60">
        <v>771192057.48</v>
      </c>
      <c r="G5" s="80">
        <f t="shared" si="1"/>
        <v>0.39100630990539254</v>
      </c>
    </row>
    <row r="6" spans="1:7" ht="12.75">
      <c r="A6" s="81">
        <v>3</v>
      </c>
      <c r="B6" s="82" t="s">
        <v>32</v>
      </c>
      <c r="C6" s="83">
        <v>725807266</v>
      </c>
      <c r="D6" s="84">
        <v>4.491</v>
      </c>
      <c r="E6" s="85">
        <f>C6*D6</f>
        <v>3259600431.606</v>
      </c>
      <c r="F6" s="86">
        <v>1094579524.73</v>
      </c>
      <c r="G6" s="87">
        <f>F6/E6</f>
        <v>0.3358017486182202</v>
      </c>
    </row>
    <row r="7" spans="1:7" ht="12.75">
      <c r="A7" s="68">
        <v>4</v>
      </c>
      <c r="B7" s="78" t="s">
        <v>34</v>
      </c>
      <c r="C7" s="59">
        <v>1272792644</v>
      </c>
      <c r="D7" s="74">
        <v>4.491</v>
      </c>
      <c r="E7" s="62">
        <f t="shared" si="0"/>
        <v>5716111764.2039995</v>
      </c>
      <c r="F7" s="79">
        <v>1906446710.39</v>
      </c>
      <c r="G7" s="77">
        <f t="shared" si="1"/>
        <v>0.3335215945791577</v>
      </c>
    </row>
    <row r="8" spans="1:7" ht="12.75">
      <c r="A8" s="68">
        <v>5</v>
      </c>
      <c r="B8" s="18" t="s">
        <v>25</v>
      </c>
      <c r="C8" s="59">
        <v>1290274402</v>
      </c>
      <c r="D8" s="74">
        <v>4.491</v>
      </c>
      <c r="E8" s="62">
        <f t="shared" si="0"/>
        <v>5794622339.382</v>
      </c>
      <c r="F8" s="60">
        <v>1709951475.16</v>
      </c>
      <c r="G8" s="76">
        <f t="shared" si="1"/>
        <v>0.2950928248660235</v>
      </c>
    </row>
    <row r="9" spans="1:7" ht="12.75">
      <c r="A9" s="68">
        <v>6</v>
      </c>
      <c r="B9" s="18" t="s">
        <v>28</v>
      </c>
      <c r="C9" s="59">
        <v>1136307823</v>
      </c>
      <c r="D9" s="74">
        <v>4.491</v>
      </c>
      <c r="E9" s="62">
        <f t="shared" si="0"/>
        <v>5103158433.092999</v>
      </c>
      <c r="F9" s="60">
        <v>1472585407</v>
      </c>
      <c r="G9" s="76">
        <f t="shared" si="1"/>
        <v>0.28856352909809097</v>
      </c>
    </row>
    <row r="10" spans="1:7" ht="12.75">
      <c r="A10" s="68">
        <v>7</v>
      </c>
      <c r="B10" s="18" t="s">
        <v>24</v>
      </c>
      <c r="C10" s="59">
        <v>1006380910</v>
      </c>
      <c r="D10" s="74">
        <v>4.491</v>
      </c>
      <c r="E10" s="62">
        <f t="shared" si="0"/>
        <v>4519656666.809999</v>
      </c>
      <c r="F10" s="60">
        <v>1274516603.37</v>
      </c>
      <c r="G10" s="45">
        <f t="shared" si="1"/>
        <v>0.281994119759004</v>
      </c>
    </row>
    <row r="11" spans="1:7" ht="12.75">
      <c r="A11" s="68">
        <v>8</v>
      </c>
      <c r="B11" s="18" t="s">
        <v>29</v>
      </c>
      <c r="C11" s="59">
        <v>636207883</v>
      </c>
      <c r="D11" s="74">
        <v>4.491</v>
      </c>
      <c r="E11" s="62">
        <f aca="true" t="shared" si="2" ref="E11:E18">C11*D11</f>
        <v>2857209602.553</v>
      </c>
      <c r="F11" s="60">
        <v>779361782.04</v>
      </c>
      <c r="G11" s="76">
        <f aca="true" t="shared" si="3" ref="G11:G18">F11/E11</f>
        <v>0.27277025155718976</v>
      </c>
    </row>
    <row r="12" spans="1:7" ht="12.75">
      <c r="A12" s="68">
        <v>9</v>
      </c>
      <c r="B12" s="18" t="s">
        <v>20</v>
      </c>
      <c r="C12" s="59">
        <v>1213144879</v>
      </c>
      <c r="D12" s="74">
        <v>4.491</v>
      </c>
      <c r="E12" s="62">
        <f t="shared" si="2"/>
        <v>5448233651.589</v>
      </c>
      <c r="F12" s="60">
        <v>1406204568.31</v>
      </c>
      <c r="G12" s="76">
        <f t="shared" si="3"/>
        <v>0.25810283813725104</v>
      </c>
    </row>
    <row r="13" spans="1:7" ht="12.75">
      <c r="A13" s="68">
        <v>10</v>
      </c>
      <c r="B13" s="18" t="s">
        <v>21</v>
      </c>
      <c r="C13" s="59">
        <v>951003820</v>
      </c>
      <c r="D13" s="74">
        <v>4.491</v>
      </c>
      <c r="E13" s="62">
        <f t="shared" si="2"/>
        <v>4270958155.62</v>
      </c>
      <c r="F13" s="60">
        <v>1098082924.08</v>
      </c>
      <c r="G13" s="76">
        <f t="shared" si="3"/>
        <v>0.2571045849828971</v>
      </c>
    </row>
    <row r="14" spans="1:7" ht="12.75">
      <c r="A14" s="68">
        <v>11</v>
      </c>
      <c r="B14" s="18" t="s">
        <v>35</v>
      </c>
      <c r="C14" s="59">
        <v>835437299</v>
      </c>
      <c r="D14" s="74">
        <v>4.491</v>
      </c>
      <c r="E14" s="62">
        <f t="shared" si="2"/>
        <v>3751948909.8089995</v>
      </c>
      <c r="F14" s="60">
        <v>920841347.64</v>
      </c>
      <c r="G14" s="76">
        <f t="shared" si="3"/>
        <v>0.24543014038186284</v>
      </c>
    </row>
    <row r="15" spans="1:7" ht="12.75">
      <c r="A15" s="68">
        <v>12</v>
      </c>
      <c r="B15" s="18" t="s">
        <v>33</v>
      </c>
      <c r="C15" s="59">
        <v>1036542041</v>
      </c>
      <c r="D15" s="74">
        <v>4.491</v>
      </c>
      <c r="E15" s="62">
        <f t="shared" si="2"/>
        <v>4655110306.131</v>
      </c>
      <c r="F15" s="60">
        <v>1068478826.06</v>
      </c>
      <c r="G15" s="76">
        <f t="shared" si="3"/>
        <v>0.2295281434368511</v>
      </c>
    </row>
    <row r="16" spans="1:7" ht="12.75">
      <c r="A16" s="68">
        <v>13</v>
      </c>
      <c r="B16" s="18" t="s">
        <v>26</v>
      </c>
      <c r="C16" s="59">
        <v>1831496698</v>
      </c>
      <c r="D16" s="74">
        <v>4.491</v>
      </c>
      <c r="E16" s="62">
        <f t="shared" si="2"/>
        <v>8225251670.717999</v>
      </c>
      <c r="F16" s="60">
        <v>1856273881.98</v>
      </c>
      <c r="G16" s="76">
        <f t="shared" si="3"/>
        <v>0.22567988874898</v>
      </c>
    </row>
    <row r="17" spans="1:7" ht="12.75">
      <c r="A17" s="68">
        <v>14</v>
      </c>
      <c r="B17" s="18" t="s">
        <v>22</v>
      </c>
      <c r="C17" s="59">
        <v>1155854549</v>
      </c>
      <c r="D17" s="74">
        <v>4.491</v>
      </c>
      <c r="E17" s="62">
        <f t="shared" si="2"/>
        <v>5190942779.559</v>
      </c>
      <c r="F17" s="60">
        <v>1153300594.2</v>
      </c>
      <c r="G17" s="76">
        <f t="shared" si="3"/>
        <v>0.2221755552269793</v>
      </c>
    </row>
    <row r="18" spans="1:7" ht="12.75">
      <c r="A18" s="68">
        <v>15</v>
      </c>
      <c r="B18" s="18" t="s">
        <v>31</v>
      </c>
      <c r="C18" s="59">
        <v>1712980303</v>
      </c>
      <c r="D18" s="74">
        <v>4.491</v>
      </c>
      <c r="E18" s="62">
        <f t="shared" si="2"/>
        <v>7692994540.773</v>
      </c>
      <c r="F18" s="60">
        <v>1658054066.77</v>
      </c>
      <c r="G18" s="76">
        <f t="shared" si="3"/>
        <v>0.21552778413949025</v>
      </c>
    </row>
    <row r="19" spans="1:7" ht="12.75">
      <c r="A19" s="69">
        <v>16</v>
      </c>
      <c r="B19" s="18" t="s">
        <v>30</v>
      </c>
      <c r="C19" s="59">
        <v>885065762</v>
      </c>
      <c r="D19" s="74">
        <v>4.491</v>
      </c>
      <c r="E19" s="62">
        <f t="shared" si="0"/>
        <v>3974830337.1419997</v>
      </c>
      <c r="F19" s="60">
        <v>1299527679.8</v>
      </c>
      <c r="G19" s="76">
        <v>0.1076</v>
      </c>
    </row>
    <row r="20" spans="1:7" ht="13.5" thickBot="1">
      <c r="A20" s="70"/>
      <c r="B20" s="64" t="s">
        <v>36</v>
      </c>
      <c r="C20" s="65">
        <f>SUM(C4:C19)</f>
        <v>16555614188</v>
      </c>
      <c r="D20" s="75">
        <v>4.491</v>
      </c>
      <c r="E20" s="66">
        <f t="shared" si="0"/>
        <v>74351263318.308</v>
      </c>
      <c r="F20" s="66">
        <f>SUM(F4:F19)</f>
        <v>20267166407.499996</v>
      </c>
      <c r="G20" s="52">
        <f>F20/E20</f>
        <v>0.27258671208764085</v>
      </c>
    </row>
    <row r="21" spans="1:7" ht="12.75">
      <c r="A21" s="63"/>
      <c r="B21" s="63"/>
      <c r="C21" s="63"/>
      <c r="D21" s="63"/>
      <c r="E21" s="63"/>
      <c r="F21" s="63"/>
      <c r="G21" s="6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421875" style="0" customWidth="1"/>
    <col min="2" max="2" width="24.7109375" style="0" customWidth="1"/>
    <col min="3" max="3" width="16.8515625" style="0" customWidth="1"/>
    <col min="4" max="4" width="10.00390625" style="0" customWidth="1"/>
    <col min="5" max="5" width="17.421875" style="0" customWidth="1"/>
    <col min="6" max="6" width="18.8515625" style="0" customWidth="1"/>
  </cols>
  <sheetData>
    <row r="1" spans="1:7" ht="18.75">
      <c r="A1" s="140" t="s">
        <v>72</v>
      </c>
      <c r="B1" s="140"/>
      <c r="C1" s="140"/>
      <c r="D1" s="140"/>
      <c r="E1" s="140"/>
      <c r="F1" s="140"/>
      <c r="G1" s="140"/>
    </row>
    <row r="2" ht="13.5" thickBot="1"/>
    <row r="3" spans="1:7" ht="12.75" customHeight="1">
      <c r="A3" s="141" t="s">
        <v>37</v>
      </c>
      <c r="B3" s="141" t="s">
        <v>14</v>
      </c>
      <c r="C3" s="176" t="s">
        <v>55</v>
      </c>
      <c r="D3" s="141" t="s">
        <v>52</v>
      </c>
      <c r="E3" s="176" t="s">
        <v>56</v>
      </c>
      <c r="F3" s="176" t="s">
        <v>57</v>
      </c>
      <c r="G3" s="174" t="s">
        <v>53</v>
      </c>
    </row>
    <row r="4" spans="1:7" ht="26.25" customHeight="1" thickBot="1">
      <c r="A4" s="142"/>
      <c r="B4" s="142"/>
      <c r="C4" s="177"/>
      <c r="D4" s="142"/>
      <c r="E4" s="177"/>
      <c r="F4" s="177"/>
      <c r="G4" s="175"/>
    </row>
    <row r="5" spans="1:7" ht="12.75">
      <c r="A5" s="5">
        <v>1</v>
      </c>
      <c r="B5" s="57" t="s">
        <v>23</v>
      </c>
      <c r="C5" s="37">
        <v>516674234</v>
      </c>
      <c r="D5" s="33">
        <v>4.491</v>
      </c>
      <c r="E5" s="35">
        <f>C5*D5</f>
        <v>2320383984.894</v>
      </c>
      <c r="F5" s="40">
        <v>1195048148.68</v>
      </c>
      <c r="G5" s="43">
        <f>F5/E5</f>
        <v>0.5150217190171619</v>
      </c>
    </row>
    <row r="6" spans="1:7" ht="12.75">
      <c r="A6" s="47">
        <v>2</v>
      </c>
      <c r="B6" s="58" t="s">
        <v>32</v>
      </c>
      <c r="C6" s="48">
        <v>853890902</v>
      </c>
      <c r="D6" s="34">
        <v>4.491</v>
      </c>
      <c r="E6" s="49">
        <f>C6*D6</f>
        <v>3834824040.8819995</v>
      </c>
      <c r="F6" s="50">
        <v>1626409456.12</v>
      </c>
      <c r="G6" s="51">
        <f>F6/E6</f>
        <v>0.42411579743458844</v>
      </c>
    </row>
    <row r="7" spans="1:7" ht="12.75">
      <c r="A7" s="5">
        <v>3</v>
      </c>
      <c r="B7" s="57" t="s">
        <v>30</v>
      </c>
      <c r="C7" s="108">
        <v>1227167232</v>
      </c>
      <c r="D7" s="33">
        <v>4.491</v>
      </c>
      <c r="E7" s="35">
        <f>C7*D7</f>
        <v>5511208038.912</v>
      </c>
      <c r="F7" s="40">
        <v>1958777141.91</v>
      </c>
      <c r="G7" s="45">
        <f>F7/E7</f>
        <v>0.35541702074754083</v>
      </c>
    </row>
    <row r="8" spans="1:7" ht="12.75">
      <c r="A8" s="5">
        <v>4</v>
      </c>
      <c r="B8" s="17" t="s">
        <v>25</v>
      </c>
      <c r="C8" s="55">
        <v>1517969885</v>
      </c>
      <c r="D8" s="33">
        <v>4.491</v>
      </c>
      <c r="E8" s="35">
        <f>C8*D8</f>
        <v>6817202753.535</v>
      </c>
      <c r="F8" s="41">
        <v>2329292690.28</v>
      </c>
      <c r="G8" s="45">
        <f>F8/E8</f>
        <v>0.341678658313656</v>
      </c>
    </row>
    <row r="9" spans="1:7" ht="12.75">
      <c r="A9" s="5">
        <v>5</v>
      </c>
      <c r="B9" s="57" t="s">
        <v>35</v>
      </c>
      <c r="C9" s="37">
        <v>835437299</v>
      </c>
      <c r="D9" s="33">
        <v>4.491</v>
      </c>
      <c r="E9" s="35">
        <f>C9*D9</f>
        <v>3751948909.8089995</v>
      </c>
      <c r="F9" s="40">
        <v>1271592422.29</v>
      </c>
      <c r="G9" s="45">
        <f>F9/E9</f>
        <v>0.338915175248144</v>
      </c>
    </row>
    <row r="10" spans="1:7" ht="12.75">
      <c r="A10" s="5">
        <v>6</v>
      </c>
      <c r="B10" s="57" t="s">
        <v>27</v>
      </c>
      <c r="C10" s="54">
        <v>712209401.92</v>
      </c>
      <c r="D10" s="33">
        <v>4.491</v>
      </c>
      <c r="E10" s="35">
        <f aca="true" t="shared" si="0" ref="E10:E15">C10*D10</f>
        <v>3198532424.0227194</v>
      </c>
      <c r="F10" s="39">
        <v>1071724850.56</v>
      </c>
      <c r="G10" s="45">
        <f aca="true" t="shared" si="1" ref="G10:G15">F10/E10</f>
        <v>0.33506768370105083</v>
      </c>
    </row>
    <row r="11" spans="1:7" ht="12.75">
      <c r="A11" s="5">
        <v>7</v>
      </c>
      <c r="B11" s="57" t="s">
        <v>28</v>
      </c>
      <c r="C11" s="37">
        <v>1344580517</v>
      </c>
      <c r="D11" s="33">
        <v>4.491</v>
      </c>
      <c r="E11" s="35">
        <f>C11*D11</f>
        <v>6038511101.846999</v>
      </c>
      <c r="F11" s="40">
        <v>1999467125.39</v>
      </c>
      <c r="G11" s="45">
        <f>F11/E11</f>
        <v>0.3311192265223166</v>
      </c>
    </row>
    <row r="12" spans="1:7" ht="12.75">
      <c r="A12" s="5">
        <v>8</v>
      </c>
      <c r="B12" s="57" t="s">
        <v>34</v>
      </c>
      <c r="C12" s="53">
        <v>1992547000</v>
      </c>
      <c r="D12" s="33">
        <v>4.491</v>
      </c>
      <c r="E12" s="35">
        <f>C12*D12</f>
        <v>8948528577</v>
      </c>
      <c r="F12" s="39">
        <v>2914976798.19</v>
      </c>
      <c r="G12" s="44">
        <f>F12/E12</f>
        <v>0.3257492863890756</v>
      </c>
    </row>
    <row r="13" spans="1:7" ht="12.75">
      <c r="A13" s="5">
        <v>9</v>
      </c>
      <c r="B13" s="57" t="s">
        <v>24</v>
      </c>
      <c r="C13" s="37">
        <v>1282338752</v>
      </c>
      <c r="D13" s="33">
        <v>4.491</v>
      </c>
      <c r="E13" s="35">
        <f t="shared" si="0"/>
        <v>5758983335.231999</v>
      </c>
      <c r="F13" s="40">
        <v>1860559001.7</v>
      </c>
      <c r="G13" s="45">
        <f t="shared" si="1"/>
        <v>0.3230707389475451</v>
      </c>
    </row>
    <row r="14" spans="1:7" ht="12.75">
      <c r="A14" s="5">
        <v>10</v>
      </c>
      <c r="B14" s="57" t="s">
        <v>29</v>
      </c>
      <c r="C14" s="37">
        <v>750248102</v>
      </c>
      <c r="D14" s="33">
        <v>4.491</v>
      </c>
      <c r="E14" s="35">
        <f t="shared" si="0"/>
        <v>3369364226.082</v>
      </c>
      <c r="F14" s="40">
        <v>1060061489.32</v>
      </c>
      <c r="G14" s="45">
        <f t="shared" si="1"/>
        <v>0.31461766024407284</v>
      </c>
    </row>
    <row r="15" spans="1:7" ht="12.75">
      <c r="A15" s="5">
        <v>11</v>
      </c>
      <c r="B15" s="57" t="s">
        <v>21</v>
      </c>
      <c r="C15" s="55">
        <v>1118828024</v>
      </c>
      <c r="D15" s="33">
        <v>4.491</v>
      </c>
      <c r="E15" s="35">
        <f t="shared" si="0"/>
        <v>5024656655.783999</v>
      </c>
      <c r="F15" s="40">
        <v>1579114670.02</v>
      </c>
      <c r="G15" s="45">
        <f t="shared" si="1"/>
        <v>0.31427314903243075</v>
      </c>
    </row>
    <row r="16" spans="1:7" ht="12.75">
      <c r="A16" s="5">
        <v>12</v>
      </c>
      <c r="B16" s="57" t="s">
        <v>20</v>
      </c>
      <c r="C16" s="37">
        <v>1561101737</v>
      </c>
      <c r="D16" s="33">
        <v>4.491</v>
      </c>
      <c r="E16" s="35">
        <f aca="true" t="shared" si="2" ref="E16:E21">C16*D16</f>
        <v>7010907900.867</v>
      </c>
      <c r="F16" s="40">
        <v>2117343402.67</v>
      </c>
      <c r="G16" s="45">
        <f aca="true" t="shared" si="3" ref="G16:G21">F16/E16</f>
        <v>0.3020070200049497</v>
      </c>
    </row>
    <row r="17" spans="1:7" ht="12.75">
      <c r="A17" s="5">
        <v>13</v>
      </c>
      <c r="B17" s="57" t="s">
        <v>22</v>
      </c>
      <c r="C17" s="37">
        <v>1359828881</v>
      </c>
      <c r="D17" s="33">
        <v>4.491</v>
      </c>
      <c r="E17" s="35">
        <f t="shared" si="2"/>
        <v>6106991504.570999</v>
      </c>
      <c r="F17" s="40">
        <v>1554729250.39</v>
      </c>
      <c r="G17" s="45">
        <f t="shared" si="3"/>
        <v>0.25458185904242814</v>
      </c>
    </row>
    <row r="18" spans="1:7" ht="12.75">
      <c r="A18" s="5">
        <v>14</v>
      </c>
      <c r="B18" s="57" t="s">
        <v>33</v>
      </c>
      <c r="C18" s="56">
        <v>1228460041</v>
      </c>
      <c r="D18" s="33">
        <v>4.491</v>
      </c>
      <c r="E18" s="35">
        <f t="shared" si="2"/>
        <v>5517014044.131</v>
      </c>
      <c r="F18" s="40">
        <v>1389590017.01</v>
      </c>
      <c r="G18" s="45">
        <f t="shared" si="3"/>
        <v>0.251873568907849</v>
      </c>
    </row>
    <row r="19" spans="1:7" ht="12.75">
      <c r="A19" s="5">
        <v>15</v>
      </c>
      <c r="B19" s="57" t="s">
        <v>31</v>
      </c>
      <c r="C19" s="37">
        <v>2016692802</v>
      </c>
      <c r="D19" s="33">
        <v>4.491</v>
      </c>
      <c r="E19" s="35">
        <f t="shared" si="2"/>
        <v>9056967373.782</v>
      </c>
      <c r="F19" s="40">
        <v>2182972043.99</v>
      </c>
      <c r="G19" s="45">
        <f t="shared" si="3"/>
        <v>0.24102681989439875</v>
      </c>
    </row>
    <row r="20" spans="1:7" ht="12.75">
      <c r="A20" s="5">
        <v>16</v>
      </c>
      <c r="B20" s="57" t="s">
        <v>26</v>
      </c>
      <c r="C20" s="37">
        <v>2154701998</v>
      </c>
      <c r="D20" s="33">
        <v>4.491</v>
      </c>
      <c r="E20" s="35">
        <f t="shared" si="2"/>
        <v>9676766673.018</v>
      </c>
      <c r="F20" s="40">
        <v>2239457706.73</v>
      </c>
      <c r="G20" s="45">
        <f t="shared" si="3"/>
        <v>0.2314262379575962</v>
      </c>
    </row>
    <row r="21" spans="1:7" ht="13.5" thickBot="1">
      <c r="A21" s="10"/>
      <c r="B21" s="11" t="s">
        <v>36</v>
      </c>
      <c r="C21" s="38">
        <f>SUM(C5:C20)</f>
        <v>20472676807.92</v>
      </c>
      <c r="D21" s="104">
        <v>4.491</v>
      </c>
      <c r="E21" s="36">
        <f t="shared" si="2"/>
        <v>91942791544.3687</v>
      </c>
      <c r="F21" s="42">
        <f>SUM(F5:F20)</f>
        <v>28351116215.250004</v>
      </c>
      <c r="G21" s="52">
        <f t="shared" si="3"/>
        <v>0.30835605205187455</v>
      </c>
    </row>
    <row r="22" ht="12.75">
      <c r="E22" s="46"/>
    </row>
  </sheetData>
  <sheetProtection/>
  <mergeCells count="8">
    <mergeCell ref="G3:G4"/>
    <mergeCell ref="A1:G1"/>
    <mergeCell ref="F3:F4"/>
    <mergeCell ref="E3:E4"/>
    <mergeCell ref="D3:D4"/>
    <mergeCell ref="C3:C4"/>
    <mergeCell ref="B3:B4"/>
    <mergeCell ref="A3: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8515625" style="0" customWidth="1"/>
    <col min="2" max="2" width="24.57421875" style="0" customWidth="1"/>
    <col min="3" max="3" width="12.7109375" style="0" customWidth="1"/>
    <col min="4" max="4" width="15.7109375" style="0" customWidth="1"/>
    <col min="5" max="5" width="9.28125" style="0" customWidth="1"/>
    <col min="6" max="6" width="12.7109375" style="0" customWidth="1"/>
    <col min="7" max="7" width="15.28125" style="0" customWidth="1"/>
    <col min="8" max="8" width="8.421875" style="0" customWidth="1"/>
    <col min="9" max="9" width="12.8515625" style="0" customWidth="1"/>
    <col min="10" max="10" width="15.28125" style="0" customWidth="1"/>
    <col min="11" max="11" width="8.140625" style="0" customWidth="1"/>
    <col min="12" max="12" width="13.28125" style="0" customWidth="1"/>
    <col min="13" max="13" width="15.28125" style="0" customWidth="1"/>
    <col min="15" max="15" width="14.57421875" style="0" customWidth="1"/>
    <col min="16" max="16" width="16.28125" style="0" customWidth="1"/>
    <col min="17" max="17" width="8.28125" style="0" customWidth="1"/>
    <col min="18" max="18" width="13.8515625" style="0" customWidth="1"/>
    <col min="19" max="19" width="16.28125" style="0" customWidth="1"/>
    <col min="20" max="20" width="8.140625" style="0" customWidth="1"/>
  </cols>
  <sheetData>
    <row r="1" spans="2:20" ht="18.75">
      <c r="B1" s="140" t="s">
        <v>74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ht="13.5" thickBot="1"/>
    <row r="3" spans="1:20" ht="13.5" thickBot="1">
      <c r="A3" s="141" t="s">
        <v>37</v>
      </c>
      <c r="B3" s="141" t="s">
        <v>14</v>
      </c>
      <c r="C3" s="181" t="s">
        <v>62</v>
      </c>
      <c r="D3" s="182"/>
      <c r="E3" s="184"/>
      <c r="F3" s="185" t="s">
        <v>63</v>
      </c>
      <c r="G3" s="179"/>
      <c r="H3" s="180"/>
      <c r="I3" s="181" t="s">
        <v>67</v>
      </c>
      <c r="J3" s="182"/>
      <c r="K3" s="183"/>
      <c r="L3" s="178" t="s">
        <v>68</v>
      </c>
      <c r="M3" s="179"/>
      <c r="N3" s="180"/>
      <c r="O3" s="181" t="s">
        <v>75</v>
      </c>
      <c r="P3" s="182"/>
      <c r="Q3" s="183"/>
      <c r="R3" s="178" t="s">
        <v>70</v>
      </c>
      <c r="S3" s="179"/>
      <c r="T3" s="180"/>
    </row>
    <row r="4" spans="1:20" ht="13.5" thickBot="1">
      <c r="A4" s="142"/>
      <c r="B4" s="142"/>
      <c r="C4" s="109" t="s">
        <v>64</v>
      </c>
      <c r="D4" s="110" t="s">
        <v>65</v>
      </c>
      <c r="E4" s="109" t="s">
        <v>69</v>
      </c>
      <c r="F4" s="8" t="s">
        <v>66</v>
      </c>
      <c r="G4" s="9" t="s">
        <v>65</v>
      </c>
      <c r="H4" s="8" t="s">
        <v>69</v>
      </c>
      <c r="I4" s="109" t="s">
        <v>64</v>
      </c>
      <c r="J4" s="110" t="s">
        <v>65</v>
      </c>
      <c r="K4" s="109" t="s">
        <v>69</v>
      </c>
      <c r="L4" s="8" t="s">
        <v>64</v>
      </c>
      <c r="M4" s="9" t="s">
        <v>65</v>
      </c>
      <c r="N4" s="8" t="s">
        <v>69</v>
      </c>
      <c r="O4" s="109" t="s">
        <v>64</v>
      </c>
      <c r="P4" s="110" t="s">
        <v>65</v>
      </c>
      <c r="Q4" s="109" t="s">
        <v>69</v>
      </c>
      <c r="R4" s="8" t="s">
        <v>64</v>
      </c>
      <c r="S4" s="9" t="s">
        <v>65</v>
      </c>
      <c r="T4" s="8" t="s">
        <v>69</v>
      </c>
    </row>
    <row r="5" spans="1:20" ht="12.75">
      <c r="A5" s="29">
        <v>1</v>
      </c>
      <c r="B5" s="1" t="s">
        <v>30</v>
      </c>
      <c r="C5" s="113">
        <v>12793000</v>
      </c>
      <c r="D5" s="127">
        <v>286099404.05</v>
      </c>
      <c r="E5" s="112">
        <f aca="true" t="shared" si="0" ref="E5:E21">D5/C5</f>
        <v>22.363746115062927</v>
      </c>
      <c r="F5" s="93">
        <v>12793000</v>
      </c>
      <c r="G5" s="103">
        <v>102895473.53</v>
      </c>
      <c r="H5" s="91">
        <f aca="true" t="shared" si="1" ref="H5:H21">G5/F5</f>
        <v>8.043107443914641</v>
      </c>
      <c r="I5" s="121">
        <v>19189000</v>
      </c>
      <c r="J5" s="122"/>
      <c r="K5" s="112">
        <f aca="true" t="shared" si="2" ref="K5:K21">J5/I5</f>
        <v>0</v>
      </c>
      <c r="L5" s="93">
        <v>19190000</v>
      </c>
      <c r="M5" s="129"/>
      <c r="N5" s="91">
        <f aca="true" t="shared" si="3" ref="N5:N21">M5/L5</f>
        <v>0</v>
      </c>
      <c r="O5" s="121">
        <f aca="true" t="shared" si="4" ref="O5:O14">SUM(C5,F5,I5,L5)</f>
        <v>63965000</v>
      </c>
      <c r="P5" s="122">
        <f aca="true" t="shared" si="5" ref="P5:P14">SUM(D5,G5,J5,M5)</f>
        <v>388994877.58000004</v>
      </c>
      <c r="Q5" s="112">
        <f aca="true" t="shared" si="6" ref="Q5:Q21">P5/O5</f>
        <v>6.081370711795514</v>
      </c>
      <c r="R5" s="93">
        <v>1630500000</v>
      </c>
      <c r="S5" s="90">
        <v>1958777141.91</v>
      </c>
      <c r="T5" s="100">
        <f aca="true" t="shared" si="7" ref="T5:T21">S5/R5</f>
        <v>1.2013352602943883</v>
      </c>
    </row>
    <row r="6" spans="1:20" ht="12.75">
      <c r="A6" s="28">
        <v>2</v>
      </c>
      <c r="B6" s="82" t="s">
        <v>32</v>
      </c>
      <c r="C6" s="117">
        <v>61464000</v>
      </c>
      <c r="D6" s="128">
        <v>248033650.04</v>
      </c>
      <c r="E6" s="118">
        <f t="shared" si="0"/>
        <v>4.035429683066511</v>
      </c>
      <c r="F6" s="95">
        <v>61465000</v>
      </c>
      <c r="G6" s="106">
        <v>348096249.59</v>
      </c>
      <c r="H6" s="98">
        <f t="shared" si="1"/>
        <v>5.663324649638005</v>
      </c>
      <c r="I6" s="123">
        <v>92197000</v>
      </c>
      <c r="J6" s="131"/>
      <c r="K6" s="118">
        <f t="shared" si="2"/>
        <v>0</v>
      </c>
      <c r="L6" s="95">
        <v>92197000</v>
      </c>
      <c r="M6" s="131"/>
      <c r="N6" s="98">
        <f t="shared" si="3"/>
        <v>0</v>
      </c>
      <c r="O6" s="123">
        <f aca="true" t="shared" si="8" ref="O6:P10">SUM(C6,F6,I6,L6)</f>
        <v>307323000</v>
      </c>
      <c r="P6" s="131">
        <f t="shared" si="8"/>
        <v>596129899.63</v>
      </c>
      <c r="Q6" s="118">
        <f t="shared" si="6"/>
        <v>1.9397503591660892</v>
      </c>
      <c r="R6" s="95">
        <v>1336726000</v>
      </c>
      <c r="S6" s="86">
        <v>1626409456.12</v>
      </c>
      <c r="T6" s="102">
        <f t="shared" si="7"/>
        <v>1.2167111705166205</v>
      </c>
    </row>
    <row r="7" spans="1:20" ht="12.75">
      <c r="A7" s="29">
        <v>3</v>
      </c>
      <c r="B7" s="1" t="s">
        <v>27</v>
      </c>
      <c r="C7" s="113">
        <v>10277000</v>
      </c>
      <c r="D7" s="127">
        <v>80305006.88</v>
      </c>
      <c r="E7" s="112">
        <f t="shared" si="0"/>
        <v>7.8140514624890525</v>
      </c>
      <c r="F7" s="93">
        <v>10278000</v>
      </c>
      <c r="G7" s="103">
        <v>46309416.7</v>
      </c>
      <c r="H7" s="91">
        <f t="shared" si="1"/>
        <v>4.505683664136992</v>
      </c>
      <c r="I7" s="121">
        <v>15416000</v>
      </c>
      <c r="J7" s="122"/>
      <c r="K7" s="112">
        <f t="shared" si="2"/>
        <v>0</v>
      </c>
      <c r="L7" s="93">
        <v>15416000</v>
      </c>
      <c r="M7" s="129"/>
      <c r="N7" s="91">
        <f t="shared" si="3"/>
        <v>0</v>
      </c>
      <c r="O7" s="121">
        <f t="shared" si="8"/>
        <v>51387000</v>
      </c>
      <c r="P7" s="122">
        <f t="shared" si="8"/>
        <v>126614423.58</v>
      </c>
      <c r="Q7" s="112">
        <f t="shared" si="6"/>
        <v>2.4639388090373053</v>
      </c>
      <c r="R7" s="93">
        <v>995218000</v>
      </c>
      <c r="S7" s="129">
        <v>1071724850.56</v>
      </c>
      <c r="T7" s="100">
        <f t="shared" si="7"/>
        <v>1.0768744642480341</v>
      </c>
    </row>
    <row r="8" spans="1:20" ht="12.75">
      <c r="A8" s="29">
        <v>4</v>
      </c>
      <c r="B8" s="14" t="s">
        <v>34</v>
      </c>
      <c r="C8" s="111">
        <v>81326000</v>
      </c>
      <c r="D8" s="127">
        <v>332087567.42</v>
      </c>
      <c r="E8" s="112">
        <f t="shared" si="0"/>
        <v>4.083412038216561</v>
      </c>
      <c r="F8" s="94">
        <v>81326000</v>
      </c>
      <c r="G8" s="103">
        <v>288166372.2</v>
      </c>
      <c r="H8" s="91">
        <f t="shared" si="1"/>
        <v>3.5433486486486485</v>
      </c>
      <c r="I8" s="119">
        <v>121989000</v>
      </c>
      <c r="J8" s="120"/>
      <c r="K8" s="112">
        <f t="shared" si="2"/>
        <v>0</v>
      </c>
      <c r="L8" s="94">
        <v>121989000</v>
      </c>
      <c r="M8" s="132"/>
      <c r="N8" s="91">
        <f t="shared" si="3"/>
        <v>0</v>
      </c>
      <c r="O8" s="121">
        <f t="shared" si="8"/>
        <v>406630000</v>
      </c>
      <c r="P8" s="122">
        <f t="shared" si="8"/>
        <v>620253939.62</v>
      </c>
      <c r="Q8" s="112">
        <f t="shared" si="6"/>
        <v>1.5253521373730419</v>
      </c>
      <c r="R8" s="94">
        <v>2788358000</v>
      </c>
      <c r="S8" s="132">
        <v>2914976798.19</v>
      </c>
      <c r="T8" s="100">
        <f t="shared" si="7"/>
        <v>1.0454098068433106</v>
      </c>
    </row>
    <row r="9" spans="1:20" ht="12.75">
      <c r="A9" s="29">
        <v>5</v>
      </c>
      <c r="B9" s="1" t="s">
        <v>24</v>
      </c>
      <c r="C9" s="113">
        <v>77576000</v>
      </c>
      <c r="D9" s="127">
        <v>219734094.11</v>
      </c>
      <c r="E9" s="112">
        <f t="shared" si="0"/>
        <v>2.8325009553212337</v>
      </c>
      <c r="F9" s="93">
        <v>77576000</v>
      </c>
      <c r="G9" s="105">
        <v>217241180.97</v>
      </c>
      <c r="H9" s="91">
        <f t="shared" si="1"/>
        <v>2.8003658472981336</v>
      </c>
      <c r="I9" s="121">
        <v>116363000</v>
      </c>
      <c r="J9" s="122"/>
      <c r="K9" s="112">
        <f t="shared" si="2"/>
        <v>0</v>
      </c>
      <c r="L9" s="93">
        <v>116364000</v>
      </c>
      <c r="M9" s="129"/>
      <c r="N9" s="91">
        <f t="shared" si="3"/>
        <v>0</v>
      </c>
      <c r="O9" s="121">
        <f t="shared" si="8"/>
        <v>387879000</v>
      </c>
      <c r="P9" s="122">
        <f t="shared" si="8"/>
        <v>436975275.08000004</v>
      </c>
      <c r="Q9" s="112">
        <f t="shared" si="6"/>
        <v>1.1265762649692301</v>
      </c>
      <c r="R9" s="93">
        <v>1801201000</v>
      </c>
      <c r="S9" s="129">
        <v>1860559001.7</v>
      </c>
      <c r="T9" s="100">
        <f t="shared" si="7"/>
        <v>1.0329546795166114</v>
      </c>
    </row>
    <row r="10" spans="1:20" ht="12.75">
      <c r="A10" s="29">
        <v>6</v>
      </c>
      <c r="B10" s="14" t="s">
        <v>20</v>
      </c>
      <c r="C10" s="111">
        <v>87634000</v>
      </c>
      <c r="D10" s="126">
        <v>232740531.98</v>
      </c>
      <c r="E10" s="112">
        <f t="shared" si="0"/>
        <v>2.655824588401762</v>
      </c>
      <c r="F10" s="96">
        <v>87634000</v>
      </c>
      <c r="G10" s="125">
        <v>244496449.84</v>
      </c>
      <c r="H10" s="91">
        <f t="shared" si="1"/>
        <v>2.7899724974325033</v>
      </c>
      <c r="I10" s="119">
        <v>131450000</v>
      </c>
      <c r="J10" s="120"/>
      <c r="K10" s="112">
        <f t="shared" si="2"/>
        <v>0</v>
      </c>
      <c r="L10" s="96">
        <v>131450000</v>
      </c>
      <c r="M10" s="125"/>
      <c r="N10" s="91">
        <f t="shared" si="3"/>
        <v>0</v>
      </c>
      <c r="O10" s="121">
        <f t="shared" si="8"/>
        <v>438168000</v>
      </c>
      <c r="P10" s="122">
        <f t="shared" si="8"/>
        <v>477236981.82</v>
      </c>
      <c r="Q10" s="112">
        <f t="shared" si="6"/>
        <v>1.0891643885906774</v>
      </c>
      <c r="R10" s="94">
        <v>2077380000</v>
      </c>
      <c r="S10" s="132">
        <v>2117343402.67</v>
      </c>
      <c r="T10" s="100">
        <f t="shared" si="7"/>
        <v>1.019237406093252</v>
      </c>
    </row>
    <row r="11" spans="1:20" ht="12.75">
      <c r="A11" s="29">
        <v>7</v>
      </c>
      <c r="B11" s="1" t="s">
        <v>22</v>
      </c>
      <c r="C11" s="113">
        <v>84450000</v>
      </c>
      <c r="D11" s="127">
        <v>86065285.66</v>
      </c>
      <c r="E11" s="112">
        <f t="shared" si="0"/>
        <v>1.0191271244523386</v>
      </c>
      <c r="F11" s="93">
        <v>84450000</v>
      </c>
      <c r="G11" s="105">
        <v>181775215.52</v>
      </c>
      <c r="H11" s="91">
        <f t="shared" si="1"/>
        <v>2.1524596272350505</v>
      </c>
      <c r="I11" s="121">
        <v>126675000</v>
      </c>
      <c r="J11" s="122"/>
      <c r="K11" s="112">
        <f t="shared" si="2"/>
        <v>0</v>
      </c>
      <c r="L11" s="93">
        <v>126676000</v>
      </c>
      <c r="M11" s="129"/>
      <c r="N11" s="91">
        <f t="shared" si="3"/>
        <v>0</v>
      </c>
      <c r="O11" s="121">
        <f t="shared" si="4"/>
        <v>422251000</v>
      </c>
      <c r="P11" s="122">
        <f t="shared" si="5"/>
        <v>267840501.18</v>
      </c>
      <c r="Q11" s="112">
        <f t="shared" si="6"/>
        <v>0.6343158481093</v>
      </c>
      <c r="R11" s="93">
        <v>1708773000</v>
      </c>
      <c r="S11" s="129">
        <v>1554729250.39</v>
      </c>
      <c r="T11" s="100">
        <f t="shared" si="7"/>
        <v>0.9098512502187243</v>
      </c>
    </row>
    <row r="12" spans="1:20" ht="12.75">
      <c r="A12" s="29">
        <v>8</v>
      </c>
      <c r="B12" s="1" t="s">
        <v>35</v>
      </c>
      <c r="C12" s="113">
        <v>79748000</v>
      </c>
      <c r="D12" s="127">
        <v>125483989.87</v>
      </c>
      <c r="E12" s="112">
        <f t="shared" si="0"/>
        <v>1.5735064185935699</v>
      </c>
      <c r="F12" s="93">
        <v>79748000</v>
      </c>
      <c r="G12" s="103">
        <v>165599283.25</v>
      </c>
      <c r="H12" s="91">
        <f t="shared" si="1"/>
        <v>2.076532116792898</v>
      </c>
      <c r="I12" s="121">
        <v>119622000</v>
      </c>
      <c r="J12" s="122"/>
      <c r="K12" s="112">
        <f t="shared" si="2"/>
        <v>0</v>
      </c>
      <c r="L12" s="93">
        <v>119622000</v>
      </c>
      <c r="M12" s="129"/>
      <c r="N12" s="91">
        <f t="shared" si="3"/>
        <v>0</v>
      </c>
      <c r="O12" s="121">
        <f t="shared" si="4"/>
        <v>398740000</v>
      </c>
      <c r="P12" s="122">
        <f t="shared" si="5"/>
        <v>291083273.12</v>
      </c>
      <c r="Q12" s="112">
        <f t="shared" si="6"/>
        <v>0.7300077070772935</v>
      </c>
      <c r="R12" s="93">
        <v>1385842000</v>
      </c>
      <c r="S12" s="129">
        <v>1271592422.29</v>
      </c>
      <c r="T12" s="100">
        <f t="shared" si="7"/>
        <v>0.9175594492662222</v>
      </c>
    </row>
    <row r="13" spans="1:20" ht="12.75">
      <c r="A13" s="29">
        <v>9</v>
      </c>
      <c r="B13" s="1" t="s">
        <v>28</v>
      </c>
      <c r="C13" s="113">
        <v>96527000</v>
      </c>
      <c r="D13" s="127">
        <v>393622800.77</v>
      </c>
      <c r="E13" s="112">
        <f t="shared" si="0"/>
        <v>4.07785180073969</v>
      </c>
      <c r="F13" s="93">
        <v>96528000</v>
      </c>
      <c r="G13" s="129">
        <v>187821173.84</v>
      </c>
      <c r="H13" s="91">
        <f t="shared" si="1"/>
        <v>1.9457688322559257</v>
      </c>
      <c r="I13" s="121">
        <v>144791000</v>
      </c>
      <c r="J13" s="122"/>
      <c r="K13" s="112">
        <f t="shared" si="2"/>
        <v>0</v>
      </c>
      <c r="L13" s="93">
        <v>144793000</v>
      </c>
      <c r="M13" s="129"/>
      <c r="N13" s="91">
        <f t="shared" si="3"/>
        <v>0</v>
      </c>
      <c r="O13" s="121">
        <f t="shared" si="4"/>
        <v>482639000</v>
      </c>
      <c r="P13" s="122">
        <f t="shared" si="5"/>
        <v>581443974.61</v>
      </c>
      <c r="Q13" s="112">
        <f t="shared" si="6"/>
        <v>1.2047181736453125</v>
      </c>
      <c r="R13" s="93">
        <v>1897217000</v>
      </c>
      <c r="S13" s="129">
        <v>1999467125.39</v>
      </c>
      <c r="T13" s="101">
        <f t="shared" si="7"/>
        <v>1.0538947971634243</v>
      </c>
    </row>
    <row r="14" spans="1:20" ht="12.75">
      <c r="A14" s="29">
        <v>10</v>
      </c>
      <c r="B14" s="1" t="s">
        <v>21</v>
      </c>
      <c r="C14" s="113">
        <v>67639000</v>
      </c>
      <c r="D14" s="127">
        <v>292549280.74</v>
      </c>
      <c r="E14" s="112">
        <f t="shared" si="0"/>
        <v>4.325156799183903</v>
      </c>
      <c r="F14" s="92">
        <v>67639000</v>
      </c>
      <c r="G14" s="21">
        <v>100225496.08</v>
      </c>
      <c r="H14" s="91">
        <f t="shared" si="1"/>
        <v>1.4817708138795664</v>
      </c>
      <c r="I14" s="121">
        <v>101458000</v>
      </c>
      <c r="J14" s="122"/>
      <c r="K14" s="112">
        <f t="shared" si="2"/>
        <v>0</v>
      </c>
      <c r="L14" s="93">
        <v>101458000</v>
      </c>
      <c r="M14" s="129"/>
      <c r="N14" s="91">
        <f t="shared" si="3"/>
        <v>0</v>
      </c>
      <c r="O14" s="121">
        <f t="shared" si="4"/>
        <v>338194000</v>
      </c>
      <c r="P14" s="122">
        <f t="shared" si="5"/>
        <v>392774776.82</v>
      </c>
      <c r="Q14" s="112">
        <f t="shared" si="6"/>
        <v>1.1613889566934954</v>
      </c>
      <c r="R14" s="93">
        <v>1511658000</v>
      </c>
      <c r="S14" s="129">
        <v>1579114670.02</v>
      </c>
      <c r="T14" s="100">
        <f t="shared" si="7"/>
        <v>1.0446242933388372</v>
      </c>
    </row>
    <row r="15" spans="1:20" ht="12.75">
      <c r="A15" s="29">
        <v>11</v>
      </c>
      <c r="B15" s="1" t="s">
        <v>33</v>
      </c>
      <c r="C15" s="113">
        <v>111538000</v>
      </c>
      <c r="D15" s="127">
        <v>146780521.25</v>
      </c>
      <c r="E15" s="112">
        <f t="shared" si="0"/>
        <v>1.3159687393534043</v>
      </c>
      <c r="F15" s="93">
        <v>111538000</v>
      </c>
      <c r="G15" s="103">
        <v>153348413.65</v>
      </c>
      <c r="H15" s="91">
        <f t="shared" si="1"/>
        <v>1.374853535566354</v>
      </c>
      <c r="I15" s="121">
        <v>167308000</v>
      </c>
      <c r="J15" s="122"/>
      <c r="K15" s="112">
        <f t="shared" si="2"/>
        <v>0</v>
      </c>
      <c r="L15" s="93">
        <v>167308000</v>
      </c>
      <c r="M15" s="129"/>
      <c r="N15" s="91">
        <f t="shared" si="3"/>
        <v>0</v>
      </c>
      <c r="O15" s="121">
        <f aca="true" t="shared" si="9" ref="O15:P21">SUM(C15,F15,I15,L15)</f>
        <v>557692000</v>
      </c>
      <c r="P15" s="122">
        <f t="shared" si="9"/>
        <v>300128934.9</v>
      </c>
      <c r="Q15" s="112">
        <f t="shared" si="6"/>
        <v>0.5381625250138069</v>
      </c>
      <c r="R15" s="93">
        <v>1646847000</v>
      </c>
      <c r="S15" s="129">
        <v>1389590017.01</v>
      </c>
      <c r="T15" s="100">
        <f t="shared" si="7"/>
        <v>0.8437881703704109</v>
      </c>
    </row>
    <row r="16" spans="1:20" ht="12.75">
      <c r="A16" s="29">
        <v>12</v>
      </c>
      <c r="B16" s="1" t="s">
        <v>23</v>
      </c>
      <c r="C16" s="113">
        <v>57961000</v>
      </c>
      <c r="D16" s="127">
        <v>282233761.01</v>
      </c>
      <c r="E16" s="112">
        <f t="shared" si="0"/>
        <v>4.8693735617052845</v>
      </c>
      <c r="F16" s="93">
        <v>57961000</v>
      </c>
      <c r="G16" s="103">
        <v>74283184.42</v>
      </c>
      <c r="H16" s="91">
        <f t="shared" si="1"/>
        <v>1.2816063287382895</v>
      </c>
      <c r="I16" s="121">
        <v>86941000</v>
      </c>
      <c r="J16" s="122"/>
      <c r="K16" s="112">
        <f t="shared" si="2"/>
        <v>0</v>
      </c>
      <c r="L16" s="93">
        <v>86941000</v>
      </c>
      <c r="M16" s="129"/>
      <c r="N16" s="91">
        <f t="shared" si="3"/>
        <v>0</v>
      </c>
      <c r="O16" s="121">
        <f t="shared" si="9"/>
        <v>289804000</v>
      </c>
      <c r="P16" s="122">
        <f t="shared" si="9"/>
        <v>356516945.43</v>
      </c>
      <c r="Q16" s="112">
        <f t="shared" si="6"/>
        <v>1.2302002230127949</v>
      </c>
      <c r="R16" s="93">
        <v>1125541000</v>
      </c>
      <c r="S16" s="129">
        <v>1195048148.68</v>
      </c>
      <c r="T16" s="100">
        <f t="shared" si="7"/>
        <v>1.0617544351383024</v>
      </c>
    </row>
    <row r="17" spans="1:20" ht="12.75">
      <c r="A17" s="29">
        <v>13</v>
      </c>
      <c r="B17" s="1" t="s">
        <v>26</v>
      </c>
      <c r="C17" s="113">
        <v>129836000</v>
      </c>
      <c r="D17" s="127">
        <v>143404872.81</v>
      </c>
      <c r="E17" s="112">
        <f t="shared" si="0"/>
        <v>1.1045077852829723</v>
      </c>
      <c r="F17" s="93">
        <v>129836000</v>
      </c>
      <c r="G17" s="103">
        <v>140883000.45</v>
      </c>
      <c r="H17" s="91">
        <f t="shared" si="1"/>
        <v>1.0850842636094764</v>
      </c>
      <c r="I17" s="121">
        <v>194753000</v>
      </c>
      <c r="J17" s="122"/>
      <c r="K17" s="112">
        <f t="shared" si="2"/>
        <v>0</v>
      </c>
      <c r="L17" s="93">
        <v>194753000</v>
      </c>
      <c r="M17" s="129"/>
      <c r="N17" s="91">
        <f t="shared" si="3"/>
        <v>0</v>
      </c>
      <c r="O17" s="121">
        <f t="shared" si="9"/>
        <v>649178000</v>
      </c>
      <c r="P17" s="122">
        <f t="shared" si="9"/>
        <v>284287873.26</v>
      </c>
      <c r="Q17" s="112">
        <f t="shared" si="6"/>
        <v>0.4379197589259032</v>
      </c>
      <c r="R17" s="93">
        <v>2562013000</v>
      </c>
      <c r="S17" s="129">
        <v>2239457706.73</v>
      </c>
      <c r="T17" s="100">
        <f t="shared" si="7"/>
        <v>0.8741008366194863</v>
      </c>
    </row>
    <row r="18" spans="1:20" ht="12.75">
      <c r="A18" s="29">
        <v>14</v>
      </c>
      <c r="B18" s="1" t="s">
        <v>29</v>
      </c>
      <c r="C18" s="113">
        <v>72440000</v>
      </c>
      <c r="D18" s="127">
        <v>159330047.52</v>
      </c>
      <c r="E18" s="112">
        <f t="shared" si="0"/>
        <v>2.1994760839315295</v>
      </c>
      <c r="F18" s="93">
        <v>72440000</v>
      </c>
      <c r="G18" s="103">
        <v>71180765.56</v>
      </c>
      <c r="H18" s="91">
        <f t="shared" si="1"/>
        <v>0.9826168630590835</v>
      </c>
      <c r="I18" s="121">
        <v>108659000</v>
      </c>
      <c r="J18" s="122"/>
      <c r="K18" s="112">
        <f t="shared" si="2"/>
        <v>0</v>
      </c>
      <c r="L18" s="93">
        <v>108659000</v>
      </c>
      <c r="M18" s="129"/>
      <c r="N18" s="91">
        <f t="shared" si="3"/>
        <v>0</v>
      </c>
      <c r="O18" s="121">
        <f t="shared" si="9"/>
        <v>362198000</v>
      </c>
      <c r="P18" s="122">
        <f t="shared" si="9"/>
        <v>230510813.08</v>
      </c>
      <c r="Q18" s="112">
        <f t="shared" si="6"/>
        <v>0.636422103600793</v>
      </c>
      <c r="R18" s="93">
        <v>1213675000</v>
      </c>
      <c r="S18" s="129">
        <v>1060061489.32</v>
      </c>
      <c r="T18" s="100">
        <f t="shared" si="7"/>
        <v>0.8734310991987146</v>
      </c>
    </row>
    <row r="19" spans="1:20" ht="12.75">
      <c r="A19" s="29">
        <v>15</v>
      </c>
      <c r="B19" s="1" t="s">
        <v>31</v>
      </c>
      <c r="C19" s="113">
        <v>145548000</v>
      </c>
      <c r="D19" s="127">
        <v>277023282.35</v>
      </c>
      <c r="E19" s="112">
        <f t="shared" si="0"/>
        <v>1.9033121880754118</v>
      </c>
      <c r="F19" s="93">
        <v>145548000</v>
      </c>
      <c r="G19" s="129">
        <v>116247566.26</v>
      </c>
      <c r="H19" s="91">
        <f t="shared" si="1"/>
        <v>0.7986888604446644</v>
      </c>
      <c r="I19" s="121">
        <v>218323000</v>
      </c>
      <c r="J19" s="122"/>
      <c r="K19" s="112">
        <f t="shared" si="2"/>
        <v>0</v>
      </c>
      <c r="L19" s="93">
        <v>218323000</v>
      </c>
      <c r="M19" s="129"/>
      <c r="N19" s="91">
        <f t="shared" si="3"/>
        <v>0</v>
      </c>
      <c r="O19" s="121">
        <f t="shared" si="9"/>
        <v>727742000</v>
      </c>
      <c r="P19" s="122">
        <f t="shared" si="9"/>
        <v>393270848.61</v>
      </c>
      <c r="Q19" s="112">
        <f t="shared" si="6"/>
        <v>0.5403987245617266</v>
      </c>
      <c r="R19" s="93">
        <v>2506262000</v>
      </c>
      <c r="S19" s="129">
        <v>2182972043.99</v>
      </c>
      <c r="T19" s="100">
        <f t="shared" si="7"/>
        <v>0.8710071189644178</v>
      </c>
    </row>
    <row r="20" spans="1:20" ht="12.75">
      <c r="A20" s="29">
        <v>16</v>
      </c>
      <c r="B20" s="1" t="s">
        <v>25</v>
      </c>
      <c r="C20" s="113">
        <v>148174000</v>
      </c>
      <c r="D20" s="127">
        <v>603226858.04</v>
      </c>
      <c r="E20" s="112">
        <f t="shared" si="0"/>
        <v>4.071070889899712</v>
      </c>
      <c r="F20" s="93">
        <v>148174000</v>
      </c>
      <c r="G20" s="129">
        <v>38958617.73</v>
      </c>
      <c r="H20" s="91">
        <f t="shared" si="1"/>
        <v>0.2629247893017668</v>
      </c>
      <c r="I20" s="121">
        <v>222261000</v>
      </c>
      <c r="J20" s="122"/>
      <c r="K20" s="112">
        <f t="shared" si="2"/>
        <v>0</v>
      </c>
      <c r="L20" s="93">
        <v>222261000</v>
      </c>
      <c r="M20" s="129"/>
      <c r="N20" s="91">
        <f t="shared" si="3"/>
        <v>0</v>
      </c>
      <c r="O20" s="121">
        <f t="shared" si="9"/>
        <v>740870000</v>
      </c>
      <c r="P20" s="122">
        <f t="shared" si="9"/>
        <v>642185475.77</v>
      </c>
      <c r="Q20" s="112">
        <f t="shared" si="6"/>
        <v>0.8667991358402959</v>
      </c>
      <c r="R20" s="93">
        <v>2427603000</v>
      </c>
      <c r="S20" s="129">
        <v>2329292690.28</v>
      </c>
      <c r="T20" s="100">
        <f t="shared" si="7"/>
        <v>0.9595031355126848</v>
      </c>
    </row>
    <row r="21" spans="1:20" ht="13.5" thickBot="1">
      <c r="A21" s="10"/>
      <c r="B21" s="11" t="s">
        <v>36</v>
      </c>
      <c r="C21" s="114">
        <f>SUM(C5:C20)</f>
        <v>1324931000</v>
      </c>
      <c r="D21" s="115">
        <f>SUM(D5:D20)</f>
        <v>3908720954.5000005</v>
      </c>
      <c r="E21" s="116">
        <f t="shared" si="0"/>
        <v>2.9501317083682097</v>
      </c>
      <c r="F21" s="65">
        <f>SUM(F5:F20)</f>
        <v>1324934000</v>
      </c>
      <c r="G21" s="66">
        <f>SUM(G5:G20)</f>
        <v>2477527859.59</v>
      </c>
      <c r="H21" s="97">
        <f t="shared" si="1"/>
        <v>1.8699254903187632</v>
      </c>
      <c r="I21" s="114">
        <f>SUM(I5:I20)</f>
        <v>1987395000</v>
      </c>
      <c r="J21" s="115">
        <f>SUM(J5:J20)</f>
        <v>0</v>
      </c>
      <c r="K21" s="116">
        <f t="shared" si="2"/>
        <v>0</v>
      </c>
      <c r="L21" s="65">
        <f>SUM(L5:L20)</f>
        <v>1987400000</v>
      </c>
      <c r="M21" s="66">
        <f>SUM(M5:M20)</f>
        <v>0</v>
      </c>
      <c r="N21" s="97">
        <f t="shared" si="3"/>
        <v>0</v>
      </c>
      <c r="O21" s="114">
        <f t="shared" si="9"/>
        <v>6624660000</v>
      </c>
      <c r="P21" s="115">
        <f t="shared" si="9"/>
        <v>6386248814.09</v>
      </c>
      <c r="Q21" s="116">
        <f t="shared" si="6"/>
        <v>0.9640115589464214</v>
      </c>
      <c r="R21" s="124">
        <f>SUM(R5:R20)</f>
        <v>28614814000</v>
      </c>
      <c r="S21" s="99">
        <f>SUM(S5:S20)</f>
        <v>28351116215.25</v>
      </c>
      <c r="T21" s="107">
        <f t="shared" si="7"/>
        <v>0.9907845710704253</v>
      </c>
    </row>
  </sheetData>
  <sheetProtection/>
  <mergeCells count="9">
    <mergeCell ref="R3:T3"/>
    <mergeCell ref="B1:T1"/>
    <mergeCell ref="I3:K3"/>
    <mergeCell ref="A3:A4"/>
    <mergeCell ref="B3:B4"/>
    <mergeCell ref="C3:E3"/>
    <mergeCell ref="F3:H3"/>
    <mergeCell ref="L3:N3"/>
    <mergeCell ref="O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2.7109375" style="0" customWidth="1"/>
    <col min="2" max="2" width="31.28125" style="0" customWidth="1"/>
    <col min="5" max="5" width="10.140625" style="0" bestFit="1" customWidth="1"/>
    <col min="7" max="7" width="11.7109375" style="0" bestFit="1" customWidth="1"/>
  </cols>
  <sheetData>
    <row r="1" spans="1:2" ht="18.75">
      <c r="A1" s="140" t="s">
        <v>40</v>
      </c>
      <c r="B1" s="140"/>
    </row>
    <row r="4" spans="1:2" ht="12.75">
      <c r="A4" s="18" t="s">
        <v>43</v>
      </c>
      <c r="B4" s="20">
        <v>926</v>
      </c>
    </row>
    <row r="5" spans="1:2" ht="12.75">
      <c r="A5" s="18" t="s">
        <v>42</v>
      </c>
      <c r="B5" s="21">
        <v>3887004285.04</v>
      </c>
    </row>
    <row r="6" spans="1:2" ht="12.75">
      <c r="A6" s="18" t="s">
        <v>41</v>
      </c>
      <c r="B6" s="21">
        <v>2337924901.47</v>
      </c>
    </row>
    <row r="7" spans="1:7" ht="12.75">
      <c r="A7" s="18" t="s">
        <v>71</v>
      </c>
      <c r="B7" s="21">
        <v>1260875550.19</v>
      </c>
      <c r="E7" s="24"/>
      <c r="G7" s="24"/>
    </row>
    <row r="8" spans="1:7" ht="12.75">
      <c r="A8" s="19"/>
      <c r="B8" s="19"/>
      <c r="D8" s="23"/>
      <c r="E8" s="24"/>
      <c r="G8" s="2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8.28125" style="0" customWidth="1"/>
    <col min="2" max="2" width="18.421875" style="0" customWidth="1"/>
    <col min="3" max="3" width="6.57421875" style="0" customWidth="1"/>
    <col min="4" max="4" width="16.421875" style="0" customWidth="1"/>
    <col min="5" max="5" width="6.7109375" style="0" hidden="1" customWidth="1"/>
    <col min="7" max="8" width="10.140625" style="0" bestFit="1" customWidth="1"/>
    <col min="9" max="9" width="14.28125" style="0" customWidth="1"/>
  </cols>
  <sheetData>
    <row r="1" spans="1:2" ht="18.75">
      <c r="A1" s="140" t="s">
        <v>73</v>
      </c>
      <c r="B1" s="140"/>
    </row>
    <row r="4" spans="1:2" ht="12.75">
      <c r="A4" s="18" t="s">
        <v>44</v>
      </c>
      <c r="B4" s="22">
        <v>466</v>
      </c>
    </row>
    <row r="5" spans="1:9" ht="12.75">
      <c r="A5" s="18" t="s">
        <v>45</v>
      </c>
      <c r="B5" s="22">
        <v>26</v>
      </c>
      <c r="G5" s="24"/>
      <c r="H5" s="88"/>
      <c r="I5" s="24"/>
    </row>
    <row r="6" spans="1:9" ht="12.75">
      <c r="A6" s="18" t="s">
        <v>47</v>
      </c>
      <c r="B6" s="21">
        <v>6146822.2</v>
      </c>
      <c r="G6" s="24"/>
      <c r="H6" s="88"/>
      <c r="I6" s="24"/>
    </row>
    <row r="7" spans="1:9" ht="12.75">
      <c r="A7" s="18" t="s">
        <v>49</v>
      </c>
      <c r="B7" s="30">
        <v>115</v>
      </c>
      <c r="G7" s="24"/>
      <c r="H7" s="88"/>
      <c r="I7" s="24"/>
    </row>
    <row r="8" spans="1:9" ht="12.75">
      <c r="A8" s="18" t="s">
        <v>51</v>
      </c>
      <c r="B8" s="31">
        <v>11339772.85</v>
      </c>
      <c r="G8" s="24"/>
      <c r="H8" s="88"/>
      <c r="I8" s="24"/>
    </row>
    <row r="9" spans="1:9" ht="12.75">
      <c r="A9" s="18" t="s">
        <v>46</v>
      </c>
      <c r="B9" s="21">
        <v>3259600431.61</v>
      </c>
      <c r="D9" s="24"/>
      <c r="G9" s="24"/>
      <c r="H9" s="88"/>
      <c r="I9" s="24"/>
    </row>
    <row r="10" spans="1:9" ht="12.75">
      <c r="A10" s="18" t="s">
        <v>50</v>
      </c>
      <c r="B10" s="21">
        <f>SUM(B6,B8)</f>
        <v>17486595.05</v>
      </c>
      <c r="G10" s="24"/>
      <c r="H10" s="88"/>
      <c r="I10" s="24"/>
    </row>
    <row r="11" spans="1:9" ht="12.75">
      <c r="A11" s="18" t="s">
        <v>48</v>
      </c>
      <c r="B11" s="25">
        <f>B10/B9</f>
        <v>0.005364643739896342</v>
      </c>
      <c r="G11" s="24"/>
      <c r="H11" s="88"/>
      <c r="I11" s="24"/>
    </row>
    <row r="12" spans="7:9" ht="12.75">
      <c r="G12" s="24"/>
      <c r="H12" s="88"/>
      <c r="I12" s="24"/>
    </row>
    <row r="13" spans="7:9" ht="12.75">
      <c r="G13" s="24"/>
      <c r="H13" s="88"/>
      <c r="I13" s="24"/>
    </row>
    <row r="14" spans="7:9" ht="12.75">
      <c r="G14" s="24"/>
      <c r="H14" s="88"/>
      <c r="I14" s="24"/>
    </row>
    <row r="15" spans="7:9" ht="12.75">
      <c r="G15" s="24"/>
      <c r="H15" s="88"/>
      <c r="I15" s="24"/>
    </row>
    <row r="16" spans="7:9" ht="12.75">
      <c r="G16" s="24"/>
      <c r="H16" s="88"/>
      <c r="I16" s="24"/>
    </row>
    <row r="17" ht="12.75">
      <c r="H17" s="8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Miernik, Daria</dc:creator>
  <cp:keywords/>
  <dc:description/>
  <cp:lastModifiedBy>daniel</cp:lastModifiedBy>
  <cp:lastPrinted>2010-09-24T07:52:48Z</cp:lastPrinted>
  <dcterms:created xsi:type="dcterms:W3CDTF">2009-05-18T10:15:06Z</dcterms:created>
  <dcterms:modified xsi:type="dcterms:W3CDTF">2011-07-15T10:52:55Z</dcterms:modified>
  <cp:category/>
  <cp:version/>
  <cp:contentType/>
  <cp:contentStatus/>
</cp:coreProperties>
</file>