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1"/>
  </bookViews>
  <sheets>
    <sheet name="Wnioski Gminy  NPPDL 2010 www" sheetId="1" r:id="rId1"/>
    <sheet name="Wnioski Powiaty NPPDL 2010 www" sheetId="2" r:id="rId2"/>
  </sheets>
  <definedNames>
    <definedName name="_xlnm._FilterDatabase" localSheetId="0" hidden="1">'Wnioski Gminy  NPPDL 2010 www'!$D$5:$N$63</definedName>
    <definedName name="_xlnm._FilterDatabase" localSheetId="1" hidden="1">'Wnioski Powiaty NPPDL 2010 www'!$D$5:$O$34</definedName>
    <definedName name="_xlnm.Print_Area" localSheetId="0">'Wnioski Gminy  NPPDL 2010 www'!$A$1:$O$65</definedName>
    <definedName name="_xlnm.Print_Area" localSheetId="1">'Wnioski Powiaty NPPDL 2010 www'!$D$1:$P$37</definedName>
    <definedName name="_xlnm.Print_Titles" localSheetId="0">'Wnioski Gminy  NPPDL 2010 www'!$5:$5</definedName>
    <definedName name="_xlnm.Print_Titles" localSheetId="1">'Wnioski Powiaty NPPDL 2010 www'!$5:$5</definedName>
  </definedNames>
  <calcPr fullCalcOnLoad="1"/>
</workbook>
</file>

<file path=xl/sharedStrings.xml><?xml version="1.0" encoding="utf-8"?>
<sst xmlns="http://schemas.openxmlformats.org/spreadsheetml/2006/main" count="231" uniqueCount="185">
  <si>
    <t>Lp.</t>
  </si>
  <si>
    <t>L.p. (nr kolejny na liście)</t>
  </si>
  <si>
    <t>Numer Ewiden.</t>
  </si>
  <si>
    <t>Wnioskodawca</t>
  </si>
  <si>
    <t>Pełna nazwa zadania</t>
  </si>
  <si>
    <t>Długość odcinka (w m.b)</t>
  </si>
  <si>
    <t>Liczba uzyskanych punktów</t>
  </si>
  <si>
    <t>Uwagi</t>
  </si>
  <si>
    <t>II wniosek</t>
  </si>
  <si>
    <t>Powiat Kazimierski</t>
  </si>
  <si>
    <t>Powiat Jędrzejowski</t>
  </si>
  <si>
    <t>Powiat Włoszczowski</t>
  </si>
  <si>
    <t>Powiat Pińczowski</t>
  </si>
  <si>
    <t>II wariant z obniżeniem dofinansowania</t>
  </si>
  <si>
    <t>L.p.     (nr kolejny na liście)</t>
  </si>
  <si>
    <t>Nr. Ewid.</t>
  </si>
  <si>
    <t>WNIOSKODAWCA</t>
  </si>
  <si>
    <t xml:space="preserve"> poziom finansowania do 1000 tys. Zł</t>
  </si>
  <si>
    <t>Gmina Bogoria</t>
  </si>
  <si>
    <t>Gmina Rytwiany</t>
  </si>
  <si>
    <t>Powiat Sandomierski</t>
  </si>
  <si>
    <t>Przebudowa drogi powiatowej nr 0805T Koprzywica - Krzcin - Chodków Stary na odcinku Koprzywnica - Krzcin.</t>
  </si>
  <si>
    <t>Przebudowa drogi powiatowej nr 0743T Stodoły-Jakubowice-Zawichost od km 5+061,00 do km 9+061,00.</t>
  </si>
  <si>
    <t>Przebudowa dróg powiatowych w celu poprawy spójności sieci drogowej.</t>
  </si>
  <si>
    <t>Przebudowa dróg powiatowych nr 0068T o długości 1,8km i nr 0168T o długości 1,5km w celu poprawy spójności sieci drogowej.</t>
  </si>
  <si>
    <t>Powiat Grodzki</t>
  </si>
  <si>
    <t>Przebudowa i rozbudowa ulicy 1-go Maja na odcinku od ul. Pawiej do ul. Łódzkiej w Kielcach - II etap - Przebudowa ul. 1-go Maja na odcinku od skrzyżowania z ul. Częstochowską do skrzyżowania z ul. Skrajną".</t>
  </si>
  <si>
    <t>Przebudowa - remont drogi powiatowej w ciągu ulicy Przypkowskiego w Jędrzejowie. Etap II.</t>
  </si>
  <si>
    <t>Powiat Starachowicki</t>
  </si>
  <si>
    <t>Przebudowa dróg powiatowych: nr 0613T Starachowice - Adamów - Styków - Jabłonna - Dąbrowa - Pawłów oraz nr 0628T Dąbrowa - Kałków w zakresie poprawy parametrów bezpieczeństwa ruchu drogowego i pieszego - I etap.</t>
  </si>
  <si>
    <t>Przebudowa drogi powiatowej Nr 0258T odcinek Krasocin - Wola Świdzińska.</t>
  </si>
  <si>
    <t>Ulica Gagarina i ulica Mariana Sołtysiaka Barabasza" w Kielcach".</t>
  </si>
  <si>
    <t>Przebudowa drogi powiatowej Nr 0523T Krzyż-Mikołajów-Bogoryja-Stropieszyn-Krzczonów w km 0+000 - 3+190 długości 3 190mb w miejscości Krzyż, Dębiny, Zagajników.</t>
  </si>
  <si>
    <t>Powiat Konecki</t>
  </si>
  <si>
    <t>Przebudowa drogi powiatowej Nr 0459T Barak - Miedzierza - Smyków na odcinku od km 0+000 do km 3+960 na długości 3960mb.</t>
  </si>
  <si>
    <t>Przebudowa drogi powiatowej Nr 0237T odcinek Dzierzgów - Radków.</t>
  </si>
  <si>
    <t>Powiat Kielecki</t>
  </si>
  <si>
    <t>Wzmocnienie nawierzchni drogi powiatowej nr 0275T Chęciny - Zajączków wraz z budową chodników w miejscowościach Gościniec, Polichno, Miedzianka.</t>
  </si>
  <si>
    <t>Powiat Skarżyski</t>
  </si>
  <si>
    <t>Przebudowa ulicy Wiejskiej w Skarżysku- Kamiennej na odcinku od ul. Armii Krajowej do ul. Sokolej.</t>
  </si>
  <si>
    <t>Remont drogi powiatowej nr 0314T Mąchocice - Ciekoty - Święta Katarzyna.</t>
  </si>
  <si>
    <t>Lista rankingowa  wniosków   złożonych przez Powiaty w ramach III edycji Narodowego Programu Przebudowy Dróg Lokalnych na rok  2011</t>
  </si>
  <si>
    <t>Powiat Opatowski</t>
  </si>
  <si>
    <t>Rozbudowa głównego układu komunikacyjnego dróg powiatowych na terenie miasta Starachowice w nawiązaniu do istniejącej sieci dróg krajowych i wojewódzkich oraz połączeń z gminami powiatu - wykonanie przebudowy ulicy Długiej, Zgodnej i Warszawki w Starachowicach.</t>
  </si>
  <si>
    <t>Remont drogi powiatowej nr 0735T Hultajka - Sadłowice - gr. powiatu od km 0+000 - 5+005 odc. dł. 5,005km.</t>
  </si>
  <si>
    <t>Przebudowa odcinka drogi powiatowej nr 0837T Rytwiany - Luszyca od km 0+000 do km 1+420.</t>
  </si>
  <si>
    <t>Remont ciągów dróg powiatowych o nr 0707T na odc. Piórków - Wszachów od km 2+889 - 3+722 odc. dł. 0,833km i o nr 0718T Piórków Dolny - Gołoszyce na odc. Piórków - Nieskórzów Nowy - Baćkowice od km 0+000 - 5+156 odc. dł. 5,156 km o łącznej długości 5,989km.</t>
  </si>
  <si>
    <t>Powiat Staszowski</t>
  </si>
  <si>
    <t>Przebudowa odcinków dróg powiatowych z poprawą bezpieczeństwa ruchu w ramach Narodowego Programu Przebudowy Dróg Lokalnych na terenie Powiatu Staszowskiego w 2011 roku - II etap.</t>
  </si>
  <si>
    <t>Przebudowa - remont drogi powiatowej nr 0155T dr. krajowa nr 7 - Brzegi - Sokołów Dolny - Staniowice - Chomentów - Jawór - Lipa - gr. powiatu pińczowskiego.</t>
  </si>
  <si>
    <t>Przebudowa odcinków dróg powiatowych z poprawą bezpieczeństwa ruchu w ramach Narodowego Programu Przebudowy Dróg Lokalnych na terenie Powiatu Staszowskiego w 2011 roku - I etap.</t>
  </si>
  <si>
    <t>Powiat Buski</t>
  </si>
  <si>
    <t>Przebudowa dróg powiatowych w ramach Narodowego Programu Przebudowy Dróg Lokalnych na terenie Powiatu Buskiego w 2011r.</t>
  </si>
  <si>
    <t>Budowa odcinka drogi powiatowej nr 0780T Wola Malkowska - Klimontów od km 0+000 do km 1+800,75.</t>
  </si>
  <si>
    <t>Przebudowa drogi powiatowej nr 34478 Sadek - Kierz Niedźwiedzi.</t>
  </si>
  <si>
    <t>Przebudowa drogi powiatowej Nr 0438T (Szydłowiec) - granica województwa świętokrzyskiego - Wielki Niekłań - Mały Niekłań - Stąporków na odcinku od km 12+955 do km 18+090 na długości 5135mb.</t>
  </si>
  <si>
    <t>Gmina Daleszyce</t>
  </si>
  <si>
    <t>Remont drogi powiatowej nr 0365T Suków - Młyny - Marzysz - Komórki - Wojciechów w km 5+620 do km 6+980.</t>
  </si>
  <si>
    <t>Lista rankingowa  wniosków   złożonych przez Gminy  w ramach III edycji Narodowego Programu Przebudowy Dróg Lokalnych na rok  2011</t>
  </si>
  <si>
    <t>Gmina Sędziszów</t>
  </si>
  <si>
    <t>Przebudowa drogi gminnej nr 376003T Borszowice - Grązów na długości 1,705 km.</t>
  </si>
  <si>
    <t>Gmina Pińczów</t>
  </si>
  <si>
    <t>Remont ulic: Wójcika, 11 Listopada i Żwirki i Wigury w Pińczowie.</t>
  </si>
  <si>
    <t>Gmina Bieliny</t>
  </si>
  <si>
    <t>Rozbudowa drogi gminnej - ulicy Żeromskiego na odcinku od skrzyżowania z drogą wojewódzką nr 753 do skrzyżowania z ul. Langiewicza w Bielinach.</t>
  </si>
  <si>
    <t>Gmina Skarżysko Kościelne</t>
  </si>
  <si>
    <t>Przebudowa drogi gminnej nr ewid. 379010T w miejscowości Majków ul. Dębowa na długości 636,55mb.</t>
  </si>
  <si>
    <t>Gmina Miedziana Góra</t>
  </si>
  <si>
    <t>Gmina Lipnik</t>
  </si>
  <si>
    <t>Remont sieci dróg gminnych w celu stworzenia spójnego układu komunikacyjnego pomiędzy drogami powiatowymi nr 0731T, 0732T oraz drogami krajowymi nr 9 i nr 77.</t>
  </si>
  <si>
    <t>Gmina Staszów</t>
  </si>
  <si>
    <t>Gmina Moskorzew</t>
  </si>
  <si>
    <t>Remont dwóch dróg gminnych w ciągu komunikacyjnym Moskorzew - Lubachowy - Damiany.</t>
  </si>
  <si>
    <t>Gmina Połaniec</t>
  </si>
  <si>
    <t>Remont dróg gminnych na terenie Miasta i Gminy Połaniec: 1). Remont drogi gminnej nr 366166T Połaniec - Rybitwy, 2). Remont dróg gminnych nr 366151T i 366153T w Maśniku".</t>
  </si>
  <si>
    <t>Gmina Łubnice</t>
  </si>
  <si>
    <t>Przebudowa drogi gminnej nr 001949T Orzelec Duży przez wieś z poprawą bezpieczeństwa ruchu w ramach Narodowego Programu Przebudowy Dróg Lokalnych.</t>
  </si>
  <si>
    <t>Gmina Samborzec</t>
  </si>
  <si>
    <t>Poprawa bezpieczeństwa ruchu na drogach gminnych poprzez remont dróg gminnych: nr 373055T Chobrzany - Kolonie, nr 373005T Kolonia Janowice - Janowice, nr 373087T Śmiechowice - Bystrojowice.</t>
  </si>
  <si>
    <t>Gmina Wiślica</t>
  </si>
  <si>
    <t>Przebudowa dróg gminnych: w miejscowości Wiślica ul. Złota dz. Nr 319/3, w miejscowości Gorysławice dz. Nr 448/4, Nr 004388T Chotel Czerwony - Zawierzbie, Nr 004384T Skotniki Górne przez wieś, Nr 004378T Bilczów - Poddębie.</t>
  </si>
  <si>
    <t>Gmina Raków</t>
  </si>
  <si>
    <t>Poprawa bezpieczeństwa ruchu drogowego w ramach zadania Przebudowa drogi gminnej w miejscowosci Rembów.</t>
  </si>
  <si>
    <t>Gmina Radków</t>
  </si>
  <si>
    <t>Przebudowa dróg gminnych nr 002984T, nr 003009T, nr 002986T w Brześciu na działkach nr 42,43,102,111,138.</t>
  </si>
  <si>
    <t>Gmina Nowy Korczyn</t>
  </si>
  <si>
    <t>Wzrost bezpieczeństwa dróg lokalnych na terenie gminy Nowy Korczyn poprzez przebudowę dróg w miejscowości Grotniki Małe (Stojki), Strożyska, Piasek Wielki, Nowy Korczyn, Brzostów, Badrzychowice, powiat buski.</t>
  </si>
  <si>
    <t>Gmina Osiek</t>
  </si>
  <si>
    <t>Odbudowa i remont ciągu komunikacyjnego drogi gminnej Grabowiec Południowy z ulicą Matki Boskiej Sulisławskiej w Osieku.</t>
  </si>
  <si>
    <t>Gmina Jędrzejów</t>
  </si>
  <si>
    <t>Przebudowa drogi gminnej w ciągu ulic: Partyzantów, Jasionka i Wiejska w Jędrzejowie.</t>
  </si>
  <si>
    <t>Gmina Wilczyce</t>
  </si>
  <si>
    <t>Remont nawierzchni bitumicznej drogi gminnej nr 004349T Łukowa Rządowa - Łukowa Zakrzecze na odcinku od km 0+0,00 do km 0+971,00 w miejscowości Łukowa, która ucierpiała w wyniku powodzi w maju 2010 r oraz drogi nr 004350T Łukowa Zakrzecze - Łukowa Rządowa na odcinku od km 0+0,00 do km 0+565,00 w miejscowości Łukowa stanowiących jeden ciąg drogowy - komunikacyjny.</t>
  </si>
  <si>
    <t>Gmina Ostrowiec Świętokrzyski</t>
  </si>
  <si>
    <t>Rozbudowa drogi gminnej nr 302076T dł. 1104m - ulica Denkowska - na odcinku od połączenia z istniejącą nawierzchnią ulicy Denkowskiej do skrzyżowania z ulicą Chrzanowskiego wraz z budową infrastruktury technicznej w Ostrowcu Świętokrzyskim.</t>
  </si>
  <si>
    <t>Gmina Imielno</t>
  </si>
  <si>
    <t>Remont nawierzchni drogi gminnej Nr 326005T Sobowice - Bełk w km 1+385 do 2+745 w Gminie Imielno.</t>
  </si>
  <si>
    <t>Gmina Ożarów</t>
  </si>
  <si>
    <t>Remont drogi gminnej 360009T ul. Partyzantów w Ożarowie, remont drogi gminnej 360055 odc. Zawada - Sobków.</t>
  </si>
  <si>
    <t>Gmina Nowa Słupia</t>
  </si>
  <si>
    <t>Remont dróg gminnych w msc. Nowa Słupia ul. Łazy, Cząstków - Nieczulice, Rudki Osiedle Górne Łąki, Jeziorko - Krzyż, Hucisko - Mirocice - Kępa.</t>
  </si>
  <si>
    <t>Gmina Górno</t>
  </si>
  <si>
    <t>Remont drogi gminnej nr 000877T Krajno Wymyślona - Krajno Parcele - Kościół na odc. Krajno Parcele - Kościół oraz Remont drogi gminnej nr 000878T Krajno Parcele - Krajno Pogorzele - Wilków msc. Krajno Parcele.</t>
  </si>
  <si>
    <t>Gmina Koprzywnica</t>
  </si>
  <si>
    <t>Przebudowa drogi gminnej ul. Szkolnej, ul. Leśnej i ul. Osieckiej wraz z infrastrukturą towarzyszącą w miejscowości Koprzywnica w ramach zadania "Przebudowa drogi gminnej ul. Szkolnej, ul. Leśnej, ul. Osickiej  wraz z infrastrukturą towarzyszącą w msc. Koprzywnica oraz rozbudowa drogi gminnej na odcinku - Piekarnia GS w kierunku Skrzypaczowice do drogi krajowej 79".</t>
  </si>
  <si>
    <t>Gmina Klimontów</t>
  </si>
  <si>
    <t>Przebudowa drogi gminnej nr 331042T Konary - Kujawy dł 1750m w ramach Narodowego Programu Przebudowy Dróg Lokalnych.</t>
  </si>
  <si>
    <t>Gmina Nagłowice</t>
  </si>
  <si>
    <t>Przebudowa drogi gminnej Nr 351015T Łowinia - Deszno na terenie gminy Nagłowice.</t>
  </si>
  <si>
    <t>Gmina Skarżysko-Kamienna</t>
  </si>
  <si>
    <t>Przebudowa ul. Słowackiego w Skarżysku-Kamiennej.</t>
  </si>
  <si>
    <t>Gmina Kazimierza Wielka</t>
  </si>
  <si>
    <t>Przebudowa ulic Kościuszki, Partyzantów i Szkolnej w Kazimierzy Wielkiej celem poprawy bezpieczeństwa w obrebie drogi wojewódzkiej nr 768.</t>
  </si>
  <si>
    <t>Gmina Bodzechów</t>
  </si>
  <si>
    <t>Przebudowa drogi gminnej Nr 000201T Szewna - ul Zakanale długości 546,84 od km 0+010 do km 0+556,84.</t>
  </si>
  <si>
    <t>Gmina Busko - Zdrój</t>
  </si>
  <si>
    <t xml:space="preserve">Przebudowa ulicy Reymonta w Busku- Zdroju oraz dróg gminnych Słabkowice-Służów, Wełecz-Siesławice i przedłożenie ul. Wrzosowej w Siesławicach(tj. droga od ulicy Wrzosowej do drogi powiatowej - ul. Droga do stacji PKP). </t>
  </si>
  <si>
    <t>Gmina Słupia (Jędrzejowska)</t>
  </si>
  <si>
    <t>Przebudowa drogi gminnej Nr 380009T Nowa Wieś - Marianów w km 0+000 - 0+747 wraz z wykonaniem oświetlenia ulicznego.</t>
  </si>
  <si>
    <t>Gmina Włoszczowa</t>
  </si>
  <si>
    <t>Rozbudowa dróg gminnych wraz z wykonaniem infrastruktury towarzyszącej w ul. Góral i Zachodnia we Włoszczowie.</t>
  </si>
  <si>
    <t>Gmina Ćmielów</t>
  </si>
  <si>
    <t>Remont drogi gminnej Nr 318038T w miejscowości Brzóstowa.</t>
  </si>
  <si>
    <t>Gmina Wodzisław</t>
  </si>
  <si>
    <t>Przebudowa ulicy Jędrzejowskiej, Kościelnej i Krakowskiej w ciągu drogi gminnej 398017T Wodzisław - Świątniki - droga krajowa E-7.</t>
  </si>
  <si>
    <t>Gmina Oleśnica</t>
  </si>
  <si>
    <t>Poprawa bezpieczeństwa na drogach gminnych w miejscowości Oleśnica poprzez przebudowę ul. Słonecznej (nr. 356013T) i ul. Brzozowej (356019T), o łącznej długości 1153mb.</t>
  </si>
  <si>
    <t>Gmina Pierzchnica</t>
  </si>
  <si>
    <t>Budowa obwodnicy Pierzchnica - etap I.</t>
  </si>
  <si>
    <t>Gmina Stąporków</t>
  </si>
  <si>
    <t>Poprawa jakości systemu komunikacyjnego Gminy Stąporków. Remont ulicy  Żeromskiego, Plac Wolności, Chopina, Słowackiego i Staszica w Stąporkowie, remont ul. Fabrycznej w Hucisku, przebudowa drogi Wólka Plebańska - Murawki.</t>
  </si>
  <si>
    <t>Gmina Sandomierz</t>
  </si>
  <si>
    <t>Budowa ulicy Kochanowskiego i przyległych ulic w Sandomierzu (droga 372041T, 372001T).</t>
  </si>
  <si>
    <t>Gmina Strawczyn</t>
  </si>
  <si>
    <t>Przebudowa drogi gminnej w miejscowości Strawczynek - Trupień.</t>
  </si>
  <si>
    <t>Gmina Suchedniów</t>
  </si>
  <si>
    <t>Budowa ulicy Traugutta wraz z przebudową infrastruktury komunalnej w miejscowości Suchedniów.</t>
  </si>
  <si>
    <t>Gmina Mniów</t>
  </si>
  <si>
    <t>Przebudowa drogi gminnej Stachura-Przecinka-Stachura w gminie Mniów</t>
  </si>
  <si>
    <t>Gmina Chmielnik</t>
  </si>
  <si>
    <t>Przebudowa dróg gminnych: ul. Furmańskiej, ul. Żeromskiego, ul. 13-go Stycznia, ul. Parkowej, ul. Mielczarskiego, ul. Kilińskiego i ul. Wspólnej położonych w Chmielniku.</t>
  </si>
  <si>
    <t>Gmina Szydłów</t>
  </si>
  <si>
    <t>Remont nawierzchni dróg gminnych nr 390039T - ul. Cmentarna, nr 390043T- ul. Wschodnia, nr 390042T - ul. Armii Krajowej w Szydłowie oraz drogi gminnej nr 004120T w Solcu.</t>
  </si>
  <si>
    <t>Gmina Małogoszcz</t>
  </si>
  <si>
    <t>Przebudowa drogi gminnej Nr 343021T Kozłów - Lipno w miejscowości Kozłów, o długości 775mb (działka nr 945/1).</t>
  </si>
  <si>
    <t>Gmina Waśniów</t>
  </si>
  <si>
    <t>Poprawa jakości systemu komunikacyjnego Gminy Waśniów poprzez remont dróg gminnych: Mirogonowice - Kowalkowiece nr 393015T na długości 500mb III etap. Milejowice przez wieś nr 393037T na długości 900mb III etap. Kraszków przez Wieś nr 393014T na długości 630mb III etap. Garbacz Skała - Boksyce nr 393018T na długości 850mb III etap. Worowice I nr 393050T na długości 618mb II etap. Wronów przez wieś 393026T na długości 322mb II etap. Grzegorzowice I nr 393034T na długości 540 IV etap. Razem: 4360mb dróg gminnych.</t>
  </si>
  <si>
    <t>Gmina Tuczępy</t>
  </si>
  <si>
    <t>Poprawa bezpieczeństwa ruchu na terenie gminy Tuczępy poprzez  przebudowę dróg gminnych Nr 392016T Wólka Bosowska - Brzóstowa, Nr 392006T Wólka Tuczępska - Sieczków, Nr 392008T Sieczków przez wieś, Nr 392007T Sieczków - Chałupki.</t>
  </si>
  <si>
    <t>Gmina Sadowie</t>
  </si>
  <si>
    <t>Remont ciągu komunikacyjnego w miejscowości Biskupice - Michałów - Truskolasy.</t>
  </si>
  <si>
    <t>Gmina Solec  Zdrój</t>
  </si>
  <si>
    <t>Rozbudowa i przebudowa drogi gminnej nr 003688T Kików - Zagaje Kikowskie.</t>
  </si>
  <si>
    <t>Gmina Zagnańsk</t>
  </si>
  <si>
    <t>Przebudowa drogi i budowa chodnika ul. Borek, gm. Zagnańsk.</t>
  </si>
  <si>
    <t>Gmina Michałów</t>
  </si>
  <si>
    <t>Przebudowa i poprawa bezpieczeństwa dróg gminnych, Nr 1541006 Michałów - Równiny od km 0+000 do km 1+320, Nr 002109T od dr. Pińczów - Działoszyce - do wsi Góry od km 0+000 do km 1+424 w gminie Michałów.</t>
  </si>
  <si>
    <t>Gmina Tarłów</t>
  </si>
  <si>
    <t>Przebudowa drogi gminnej nr 391003T Janów - Ciszyca Kolonia.</t>
  </si>
  <si>
    <t>Gmina Krasocin</t>
  </si>
  <si>
    <t>Przebudowa drogi gminnej Cieśle - Dąbrówka na działkach nr ew. 111/1, 430, 429/1 - obręb ewidencyjny Cieśle, działka nr ew. 51 - obręb Dąbrówka, Gmina Krasocin.</t>
  </si>
  <si>
    <t>Gmina Bliżyn</t>
  </si>
  <si>
    <t>Budowa drogi gminnej Zagórze I w miejscowosci Zagórze w km 0+000 do 0+725, gmina Bliżyn.</t>
  </si>
  <si>
    <t>Gmina Łagów</t>
  </si>
  <si>
    <t>Remont dróg gminnych: Lechówek-Wygon, Łagów-Małacentów oraz Wola Łagowska Kącik w celu poprawy infrastruktury komunikacyjnej w rejonie drogi krajowej nr 74 i wojewódzkiej nr 756.</t>
  </si>
  <si>
    <t>Gmina Chęciny</t>
  </si>
  <si>
    <t>Remont drogi gminnej nr 000462T Bolmin Kresy.</t>
  </si>
  <si>
    <t>długość  odcinka  ( w m.b.)</t>
  </si>
  <si>
    <t>Wnioskowana kwota dotacji na 2011r. w tys. zł</t>
  </si>
  <si>
    <t>Wnioskowany udział własny 2011 r.                 w tyś. zł.</t>
  </si>
  <si>
    <t>Wnioskowany udział własny 2011 w tys zł</t>
  </si>
  <si>
    <t>Powiat Ostrowiecki</t>
  </si>
  <si>
    <t>Łącznie :</t>
  </si>
  <si>
    <t>Gmina Końskie</t>
  </si>
  <si>
    <t>Gmina Kunów</t>
  </si>
  <si>
    <t>"Przebudowa drogi gminnej Nr 001387T Wymysłów-Kolonia Miłkowska oraz drogi gminnej 001388T Miłkowska Karczma"</t>
  </si>
  <si>
    <t>"Przebudowa ulic Wjazdowej , Spółdzielczej, Relaksowej i Dorzecznej w Sielpi"</t>
  </si>
  <si>
    <t>Łącznie</t>
  </si>
  <si>
    <t>"Przebudowa dróg gminnych w Miedzianej Górze i Kostomłotach Drugich w celu poprawy bezpieczeństwa i stworzenia spójnego układu komunikacyjnego regionu"</t>
  </si>
  <si>
    <t>"Przebudowa i poprawa bezpieczeństwa dróg gminnych na osiedlu Ogrody w Staszowie- przebudowa ulic: H.Sawickiej, Legionów Polskich, PKWN, Łącznik, Sikorskiego, Krasickiego, Traugutta, Mickiewicza"</t>
  </si>
  <si>
    <t>powodziowa</t>
  </si>
  <si>
    <t>Remont odcinków dróg powiatowych Nr 0692T, 0760T, 0678T, 0755T relacji Ćmielów, Ruda Kościelna, Stoki Duże, Wólka Pętkowska-etap I"</t>
  </si>
  <si>
    <t>odrzucone formalnie</t>
  </si>
  <si>
    <t>limit:</t>
  </si>
  <si>
    <t>Planowane dofinansowanie z NPPDL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</si>
</sst>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%"/>
    <numFmt numFmtId="169" formatCode="0.000000"/>
    <numFmt numFmtId="170" formatCode="0.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  <numFmt numFmtId="176" formatCode="0.0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name val="Tahoma"/>
      <family val="2"/>
    </font>
    <font>
      <sz val="10"/>
      <color indexed="15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9" fontId="0" fillId="0" borderId="0" xfId="54" applyAlignment="1">
      <alignment/>
    </xf>
    <xf numFmtId="0" fontId="0" fillId="10" borderId="10" xfId="0" applyFill="1" applyBorder="1" applyAlignment="1">
      <alignment horizontal="center" vertical="center" wrapText="1"/>
    </xf>
    <xf numFmtId="168" fontId="0" fillId="0" borderId="0" xfId="54" applyNumberFormat="1" applyAlignment="1">
      <alignment/>
    </xf>
    <xf numFmtId="0" fontId="20" fillId="0" borderId="0" xfId="0" applyFont="1" applyAlignment="1">
      <alignment/>
    </xf>
    <xf numFmtId="164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vertical="center"/>
    </xf>
    <xf numFmtId="164" fontId="0" fillId="0" borderId="11" xfId="0" applyNumberForma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0" fillId="24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164" fontId="0" fillId="24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4" fontId="0" fillId="24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22" fillId="0" borderId="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2" fontId="0" fillId="24" borderId="12" xfId="0" applyNumberFormat="1" applyFill="1" applyBorder="1" applyAlignment="1">
      <alignment/>
    </xf>
    <xf numFmtId="2" fontId="0" fillId="24" borderId="12" xfId="0" applyNumberFormat="1" applyFill="1" applyBorder="1" applyAlignment="1">
      <alignment wrapText="1"/>
    </xf>
    <xf numFmtId="4" fontId="0" fillId="0" borderId="0" xfId="0" applyNumberFormat="1" applyAlignment="1">
      <alignment/>
    </xf>
    <xf numFmtId="2" fontId="0" fillId="24" borderId="0" xfId="0" applyNumberFormat="1" applyFill="1" applyBorder="1" applyAlignment="1">
      <alignment wrapText="1"/>
    </xf>
    <xf numFmtId="2" fontId="0" fillId="0" borderId="10" xfId="0" applyNumberFormat="1" applyBorder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/>
    </xf>
    <xf numFmtId="3" fontId="20" fillId="24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0" fillId="24" borderId="12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center"/>
    </xf>
    <xf numFmtId="0" fontId="20" fillId="22" borderId="10" xfId="0" applyFont="1" applyFill="1" applyBorder="1" applyAlignment="1">
      <alignment horizontal="center" vertical="center" wrapText="1"/>
    </xf>
    <xf numFmtId="4" fontId="0" fillId="22" borderId="10" xfId="0" applyNumberFormat="1" applyFont="1" applyFill="1" applyBorder="1" applyAlignment="1">
      <alignment horizontal="right" vertical="center" wrapText="1"/>
    </xf>
    <xf numFmtId="164" fontId="0" fillId="22" borderId="10" xfId="0" applyNumberFormat="1" applyFont="1" applyFill="1" applyBorder="1" applyAlignment="1">
      <alignment horizontal="right" vertical="center" wrapText="1"/>
    </xf>
    <xf numFmtId="164" fontId="0" fillId="22" borderId="10" xfId="0" applyNumberFormat="1" applyFont="1" applyFill="1" applyBorder="1" applyAlignment="1">
      <alignment horizontal="right" vertical="center"/>
    </xf>
    <xf numFmtId="0" fontId="20" fillId="22" borderId="10" xfId="0" applyFont="1" applyFill="1" applyBorder="1" applyAlignment="1">
      <alignment horizontal="center" vertical="center"/>
    </xf>
    <xf numFmtId="4" fontId="0" fillId="22" borderId="10" xfId="0" applyNumberFormat="1" applyFont="1" applyFill="1" applyBorder="1" applyAlignment="1">
      <alignment horizontal="right" vertical="center"/>
    </xf>
    <xf numFmtId="164" fontId="0" fillId="22" borderId="10" xfId="0" applyNumberFormat="1" applyFont="1" applyFill="1" applyBorder="1" applyAlignment="1">
      <alignment horizontal="right" vertical="center"/>
    </xf>
    <xf numFmtId="164" fontId="0" fillId="22" borderId="10" xfId="0" applyNumberFormat="1" applyFont="1" applyFill="1" applyBorder="1" applyAlignment="1">
      <alignment horizontal="right" vertical="center" wrapText="1"/>
    </xf>
    <xf numFmtId="2" fontId="0" fillId="22" borderId="10" xfId="0" applyNumberFormat="1" applyFont="1" applyFill="1" applyBorder="1" applyAlignment="1">
      <alignment vertical="center"/>
    </xf>
    <xf numFmtId="2" fontId="0" fillId="22" borderId="12" xfId="0" applyNumberFormat="1" applyFont="1" applyFill="1" applyBorder="1" applyAlignment="1">
      <alignment horizontal="center" vertical="center"/>
    </xf>
    <xf numFmtId="3" fontId="20" fillId="22" borderId="10" xfId="0" applyNumberFormat="1" applyFont="1" applyFill="1" applyBorder="1" applyAlignment="1">
      <alignment horizontal="center" vertical="center"/>
    </xf>
    <xf numFmtId="4" fontId="0" fillId="22" borderId="10" xfId="0" applyNumberFormat="1" applyFont="1" applyFill="1" applyBorder="1" applyAlignment="1">
      <alignment horizontal="right" vertical="center" wrapText="1"/>
    </xf>
    <xf numFmtId="3" fontId="20" fillId="22" borderId="10" xfId="0" applyNumberFormat="1" applyFont="1" applyFill="1" applyBorder="1" applyAlignment="1">
      <alignment horizontal="center" vertical="center" wrapText="1"/>
    </xf>
    <xf numFmtId="2" fontId="0" fillId="22" borderId="12" xfId="0" applyNumberFormat="1" applyFont="1" applyFill="1" applyBorder="1" applyAlignment="1">
      <alignment vertical="center"/>
    </xf>
    <xf numFmtId="0" fontId="20" fillId="22" borderId="10" xfId="0" applyNumberFormat="1" applyFont="1" applyFill="1" applyBorder="1" applyAlignment="1">
      <alignment horizontal="center" vertical="center" wrapText="1"/>
    </xf>
    <xf numFmtId="2" fontId="29" fillId="22" borderId="12" xfId="0" applyNumberFormat="1" applyFont="1" applyFill="1" applyBorder="1" applyAlignment="1">
      <alignment wrapText="1"/>
    </xf>
    <xf numFmtId="2" fontId="0" fillId="22" borderId="12" xfId="0" applyNumberFormat="1" applyFill="1" applyBorder="1" applyAlignment="1">
      <alignment/>
    </xf>
    <xf numFmtId="4" fontId="0" fillId="22" borderId="10" xfId="0" applyNumberFormat="1" applyFont="1" applyFill="1" applyBorder="1" applyAlignment="1">
      <alignment horizontal="right" vertical="center"/>
    </xf>
    <xf numFmtId="0" fontId="0" fillId="22" borderId="10" xfId="0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4" fontId="0" fillId="22" borderId="10" xfId="0" applyNumberFormat="1" applyFill="1" applyBorder="1" applyAlignment="1">
      <alignment horizontal="right" vertical="center" wrapText="1"/>
    </xf>
    <xf numFmtId="164" fontId="0" fillId="22" borderId="10" xfId="0" applyNumberFormat="1" applyFill="1" applyBorder="1" applyAlignment="1">
      <alignment horizontal="right" vertical="center" wrapText="1"/>
    </xf>
    <xf numFmtId="2" fontId="0" fillId="22" borderId="10" xfId="0" applyNumberFormat="1" applyFill="1" applyBorder="1" applyAlignment="1">
      <alignment vertical="center"/>
    </xf>
    <xf numFmtId="4" fontId="20" fillId="22" borderId="10" xfId="0" applyNumberFormat="1" applyFont="1" applyFill="1" applyBorder="1" applyAlignment="1">
      <alignment horizontal="center" vertical="center" wrapText="1"/>
    </xf>
    <xf numFmtId="4" fontId="20" fillId="22" borderId="10" xfId="0" applyNumberFormat="1" applyFont="1" applyFill="1" applyBorder="1" applyAlignment="1">
      <alignment vertical="center" wrapText="1"/>
    </xf>
    <xf numFmtId="164" fontId="0" fillId="22" borderId="10" xfId="0" applyNumberFormat="1" applyFill="1" applyBorder="1" applyAlignment="1">
      <alignment horizontal="right" vertical="center"/>
    </xf>
    <xf numFmtId="0" fontId="0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21" fillId="22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vertical="center" wrapText="1"/>
    </xf>
    <xf numFmtId="2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64" fontId="21" fillId="0" borderId="11" xfId="0" applyNumberFormat="1" applyFont="1" applyFill="1" applyBorder="1" applyAlignment="1">
      <alignment vertical="center" wrapText="1"/>
    </xf>
    <xf numFmtId="164" fontId="21" fillId="0" borderId="10" xfId="0" applyNumberFormat="1" applyFont="1" applyBorder="1" applyAlignment="1">
      <alignment vertical="center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4" fontId="0" fillId="11" borderId="10" xfId="0" applyNumberFormat="1" applyFont="1" applyFill="1" applyBorder="1" applyAlignment="1">
      <alignment horizontal="right" vertical="center" wrapText="1"/>
    </xf>
    <xf numFmtId="164" fontId="0" fillId="11" borderId="10" xfId="0" applyNumberFormat="1" applyFont="1" applyFill="1" applyBorder="1" applyAlignment="1">
      <alignment horizontal="right" vertical="center" wrapText="1"/>
    </xf>
    <xf numFmtId="164" fontId="0" fillId="11" borderId="10" xfId="0" applyNumberFormat="1" applyFont="1" applyFill="1" applyBorder="1" applyAlignment="1">
      <alignment horizontal="right" vertical="center"/>
    </xf>
    <xf numFmtId="2" fontId="21" fillId="11" borderId="12" xfId="0" applyNumberFormat="1" applyFont="1" applyFill="1" applyBorder="1" applyAlignment="1">
      <alignment wrapText="1"/>
    </xf>
    <xf numFmtId="164" fontId="0" fillId="11" borderId="10" xfId="0" applyNumberFormat="1" applyFill="1" applyBorder="1" applyAlignment="1">
      <alignment/>
    </xf>
    <xf numFmtId="164" fontId="21" fillId="11" borderId="10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4" fontId="0" fillId="22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0" fillId="11" borderId="10" xfId="0" applyFill="1" applyBorder="1" applyAlignment="1">
      <alignment vertical="center"/>
    </xf>
    <xf numFmtId="1" fontId="0" fillId="0" borderId="0" xfId="0" applyNumberFormat="1" applyAlignment="1">
      <alignment/>
    </xf>
    <xf numFmtId="164" fontId="2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workbookViewId="0" topLeftCell="D1">
      <pane ySplit="5" topLeftCell="BM6" activePane="bottomLeft" state="frozen"/>
      <selection pane="topLeft" activeCell="G1" sqref="G1"/>
      <selection pane="bottomLeft" activeCell="L7" sqref="L7"/>
    </sheetView>
  </sheetViews>
  <sheetFormatPr defaultColWidth="9.140625" defaultRowHeight="12.75"/>
  <cols>
    <col min="1" max="2" width="3.140625" style="0" hidden="1" customWidth="1"/>
    <col min="3" max="3" width="3.8515625" style="0" hidden="1" customWidth="1"/>
    <col min="4" max="4" width="6.7109375" style="0" customWidth="1"/>
    <col min="5" max="5" width="7.8515625" style="0" customWidth="1"/>
    <col min="6" max="6" width="23.28125" style="0" customWidth="1"/>
    <col min="7" max="7" width="43.57421875" style="0" customWidth="1"/>
    <col min="8" max="8" width="14.140625" style="0" customWidth="1"/>
    <col min="9" max="9" width="14.421875" style="0" customWidth="1"/>
    <col min="10" max="10" width="14.140625" style="0" customWidth="1"/>
    <col min="11" max="11" width="10.421875" style="0" customWidth="1"/>
    <col min="12" max="12" width="11.421875" style="0" customWidth="1"/>
    <col min="13" max="13" width="0" style="0" hidden="1" customWidth="1"/>
    <col min="14" max="14" width="10.421875" style="0" customWidth="1"/>
  </cols>
  <sheetData>
    <row r="1" spans="3:14" ht="15" customHeight="1">
      <c r="C1" s="27"/>
      <c r="D1" s="120"/>
      <c r="E1" s="120"/>
      <c r="F1" s="120"/>
      <c r="G1" s="120"/>
      <c r="H1" s="47"/>
      <c r="L1" s="103" t="s">
        <v>183</v>
      </c>
      <c r="M1" s="103"/>
      <c r="N1" s="104">
        <v>26270</v>
      </c>
    </row>
    <row r="2" spans="3:16" ht="12.75">
      <c r="C2" s="27"/>
      <c r="P2" s="57"/>
    </row>
    <row r="3" ht="15.75">
      <c r="D3" s="48" t="s">
        <v>58</v>
      </c>
    </row>
    <row r="4" ht="19.5" customHeight="1">
      <c r="M4" t="s">
        <v>13</v>
      </c>
    </row>
    <row r="5" spans="3:14" ht="75.75" customHeight="1">
      <c r="C5" s="2" t="s">
        <v>0</v>
      </c>
      <c r="D5" s="4" t="s">
        <v>14</v>
      </c>
      <c r="E5" s="2" t="s">
        <v>15</v>
      </c>
      <c r="F5" s="4" t="s">
        <v>16</v>
      </c>
      <c r="G5" s="4" t="s">
        <v>4</v>
      </c>
      <c r="H5" s="4" t="s">
        <v>167</v>
      </c>
      <c r="I5" s="4" t="s">
        <v>169</v>
      </c>
      <c r="J5" s="5" t="s">
        <v>168</v>
      </c>
      <c r="K5" s="5" t="s">
        <v>6</v>
      </c>
      <c r="L5" s="5" t="s">
        <v>7</v>
      </c>
      <c r="M5" s="5" t="s">
        <v>17</v>
      </c>
      <c r="N5" s="5" t="s">
        <v>184</v>
      </c>
    </row>
    <row r="6" spans="1:15" ht="66" customHeight="1">
      <c r="A6">
        <v>1</v>
      </c>
      <c r="B6">
        <v>1</v>
      </c>
      <c r="C6" s="29">
        <v>46</v>
      </c>
      <c r="D6" s="67">
        <v>1</v>
      </c>
      <c r="E6" s="72">
        <v>1689</v>
      </c>
      <c r="F6" s="68" t="s">
        <v>59</v>
      </c>
      <c r="G6" s="68" t="s">
        <v>60</v>
      </c>
      <c r="H6" s="73">
        <v>1705</v>
      </c>
      <c r="I6" s="74">
        <v>929.1</v>
      </c>
      <c r="J6" s="75">
        <v>929.1</v>
      </c>
      <c r="K6" s="76">
        <v>27.1</v>
      </c>
      <c r="L6" s="77" t="s">
        <v>180</v>
      </c>
      <c r="M6" s="32">
        <f aca="true" t="shared" si="0" ref="M6:M29">IF(J6&gt;1000,1000,J6)</f>
        <v>929.1</v>
      </c>
      <c r="N6" s="96">
        <f>J6</f>
        <v>929.1</v>
      </c>
      <c r="O6" s="117"/>
    </row>
    <row r="7" spans="1:15" ht="42.75" customHeight="1">
      <c r="A7">
        <v>2</v>
      </c>
      <c r="B7">
        <v>2</v>
      </c>
      <c r="C7" s="29">
        <v>44</v>
      </c>
      <c r="D7" s="67">
        <v>2</v>
      </c>
      <c r="E7" s="78">
        <v>1738</v>
      </c>
      <c r="F7" s="68" t="s">
        <v>61</v>
      </c>
      <c r="G7" s="68" t="s">
        <v>62</v>
      </c>
      <c r="H7" s="73">
        <v>883</v>
      </c>
      <c r="I7" s="74">
        <v>484</v>
      </c>
      <c r="J7" s="75">
        <v>484</v>
      </c>
      <c r="K7" s="76">
        <v>25.6</v>
      </c>
      <c r="L7" s="77" t="s">
        <v>180</v>
      </c>
      <c r="M7" s="32">
        <f t="shared" si="0"/>
        <v>484</v>
      </c>
      <c r="N7" s="96">
        <f aca="true" t="shared" si="1" ref="N7:N34">J7</f>
        <v>484</v>
      </c>
      <c r="O7" s="117"/>
    </row>
    <row r="8" spans="1:15" ht="81.75" customHeight="1">
      <c r="A8">
        <v>3</v>
      </c>
      <c r="B8">
        <v>3</v>
      </c>
      <c r="C8" s="6">
        <v>6</v>
      </c>
      <c r="D8" s="67">
        <v>3</v>
      </c>
      <c r="E8" s="78">
        <v>1760</v>
      </c>
      <c r="F8" s="68" t="s">
        <v>63</v>
      </c>
      <c r="G8" s="68" t="s">
        <v>64</v>
      </c>
      <c r="H8" s="79">
        <v>350</v>
      </c>
      <c r="I8" s="75">
        <v>525.9</v>
      </c>
      <c r="J8" s="75">
        <v>525.8</v>
      </c>
      <c r="K8" s="76">
        <v>25.4</v>
      </c>
      <c r="L8" s="77" t="s">
        <v>180</v>
      </c>
      <c r="M8" s="32">
        <f t="shared" si="0"/>
        <v>525.8</v>
      </c>
      <c r="N8" s="96">
        <f t="shared" si="1"/>
        <v>525.8</v>
      </c>
      <c r="O8" s="117"/>
    </row>
    <row r="9" spans="1:15" ht="59.25" customHeight="1">
      <c r="A9">
        <v>4</v>
      </c>
      <c r="B9">
        <v>4</v>
      </c>
      <c r="C9" s="29">
        <v>57</v>
      </c>
      <c r="D9" s="67">
        <v>4</v>
      </c>
      <c r="E9" s="80">
        <v>1626</v>
      </c>
      <c r="F9" s="68" t="s">
        <v>65</v>
      </c>
      <c r="G9" s="68" t="s">
        <v>66</v>
      </c>
      <c r="H9" s="79">
        <v>636.55</v>
      </c>
      <c r="I9" s="75">
        <v>490</v>
      </c>
      <c r="J9" s="75">
        <v>490</v>
      </c>
      <c r="K9" s="76">
        <v>25.1</v>
      </c>
      <c r="L9" s="77" t="s">
        <v>180</v>
      </c>
      <c r="M9" s="32">
        <f t="shared" si="0"/>
        <v>490</v>
      </c>
      <c r="N9" s="96">
        <f t="shared" si="1"/>
        <v>490</v>
      </c>
      <c r="O9" s="117"/>
    </row>
    <row r="10" spans="1:15" ht="62.25" customHeight="1">
      <c r="A10">
        <v>5</v>
      </c>
      <c r="B10">
        <v>5</v>
      </c>
      <c r="C10" s="6">
        <v>14</v>
      </c>
      <c r="D10" s="67">
        <v>5</v>
      </c>
      <c r="E10" s="72">
        <v>1702</v>
      </c>
      <c r="F10" s="68" t="s">
        <v>68</v>
      </c>
      <c r="G10" s="68" t="s">
        <v>69</v>
      </c>
      <c r="H10" s="79">
        <v>4185</v>
      </c>
      <c r="I10" s="75">
        <v>995</v>
      </c>
      <c r="J10" s="75">
        <v>995</v>
      </c>
      <c r="K10" s="76">
        <v>23.5</v>
      </c>
      <c r="L10" s="77" t="s">
        <v>180</v>
      </c>
      <c r="M10" s="32">
        <f t="shared" si="0"/>
        <v>995</v>
      </c>
      <c r="N10" s="96">
        <f t="shared" si="1"/>
        <v>995</v>
      </c>
      <c r="O10" s="117"/>
    </row>
    <row r="11" spans="1:15" ht="54" customHeight="1">
      <c r="A11">
        <v>7</v>
      </c>
      <c r="B11">
        <v>7</v>
      </c>
      <c r="C11" s="6">
        <v>15</v>
      </c>
      <c r="D11" s="67">
        <v>6</v>
      </c>
      <c r="E11" s="78">
        <v>1781</v>
      </c>
      <c r="F11" s="68" t="s">
        <v>71</v>
      </c>
      <c r="G11" s="68" t="s">
        <v>72</v>
      </c>
      <c r="H11" s="79">
        <v>1685</v>
      </c>
      <c r="I11" s="75">
        <v>283.5</v>
      </c>
      <c r="J11" s="75">
        <v>283.5</v>
      </c>
      <c r="K11" s="76">
        <v>22.4</v>
      </c>
      <c r="L11" s="77" t="s">
        <v>180</v>
      </c>
      <c r="M11" s="32">
        <f t="shared" si="0"/>
        <v>283.5</v>
      </c>
      <c r="N11" s="96">
        <f t="shared" si="1"/>
        <v>283.5</v>
      </c>
      <c r="O11" s="117"/>
    </row>
    <row r="12" spans="1:15" ht="83.25" customHeight="1">
      <c r="A12">
        <v>8</v>
      </c>
      <c r="B12">
        <v>8</v>
      </c>
      <c r="C12" s="6">
        <v>4</v>
      </c>
      <c r="D12" s="67">
        <v>7</v>
      </c>
      <c r="E12" s="78">
        <v>1771</v>
      </c>
      <c r="F12" s="68" t="s">
        <v>73</v>
      </c>
      <c r="G12" s="68" t="s">
        <v>74</v>
      </c>
      <c r="H12" s="73">
        <v>4514</v>
      </c>
      <c r="I12" s="75">
        <v>1450.8</v>
      </c>
      <c r="J12" s="75">
        <v>1450.7</v>
      </c>
      <c r="K12" s="76">
        <v>22.3</v>
      </c>
      <c r="L12" s="77" t="s">
        <v>180</v>
      </c>
      <c r="M12" s="32">
        <f t="shared" si="0"/>
        <v>1000</v>
      </c>
      <c r="N12" s="96">
        <f t="shared" si="1"/>
        <v>1450.7</v>
      </c>
      <c r="O12" s="117"/>
    </row>
    <row r="13" spans="1:15" ht="57.75" customHeight="1">
      <c r="A13">
        <v>9</v>
      </c>
      <c r="B13">
        <v>9</v>
      </c>
      <c r="C13" s="6">
        <v>11</v>
      </c>
      <c r="D13" s="67">
        <v>8</v>
      </c>
      <c r="E13" s="78">
        <v>1709</v>
      </c>
      <c r="F13" s="68" t="s">
        <v>75</v>
      </c>
      <c r="G13" s="68" t="s">
        <v>76</v>
      </c>
      <c r="H13" s="79">
        <v>1300</v>
      </c>
      <c r="I13" s="75">
        <v>515.1</v>
      </c>
      <c r="J13" s="75">
        <v>515</v>
      </c>
      <c r="K13" s="76">
        <v>22.2</v>
      </c>
      <c r="L13" s="77" t="s">
        <v>180</v>
      </c>
      <c r="M13" s="32">
        <f t="shared" si="0"/>
        <v>515</v>
      </c>
      <c r="N13" s="96">
        <f t="shared" si="1"/>
        <v>515</v>
      </c>
      <c r="O13" s="117"/>
    </row>
    <row r="14" spans="1:15" ht="64.5" customHeight="1">
      <c r="A14">
        <v>10</v>
      </c>
      <c r="B14">
        <v>10</v>
      </c>
      <c r="C14" s="29">
        <v>53</v>
      </c>
      <c r="D14" s="67">
        <v>9</v>
      </c>
      <c r="E14" s="78">
        <v>1763</v>
      </c>
      <c r="F14" s="68" t="s">
        <v>77</v>
      </c>
      <c r="G14" s="68" t="s">
        <v>78</v>
      </c>
      <c r="H14" s="73">
        <v>3523.5</v>
      </c>
      <c r="I14" s="74">
        <v>825</v>
      </c>
      <c r="J14" s="75">
        <v>825</v>
      </c>
      <c r="K14" s="76">
        <v>22.1</v>
      </c>
      <c r="L14" s="77" t="s">
        <v>180</v>
      </c>
      <c r="M14" s="32">
        <f t="shared" si="0"/>
        <v>825</v>
      </c>
      <c r="N14" s="96">
        <f t="shared" si="1"/>
        <v>825</v>
      </c>
      <c r="O14" s="117"/>
    </row>
    <row r="15" spans="1:15" ht="72.75" customHeight="1">
      <c r="A15">
        <v>11</v>
      </c>
      <c r="B15">
        <v>11</v>
      </c>
      <c r="C15" s="6">
        <v>8</v>
      </c>
      <c r="D15" s="67">
        <v>10</v>
      </c>
      <c r="E15" s="78">
        <v>1758</v>
      </c>
      <c r="F15" s="68" t="s">
        <v>79</v>
      </c>
      <c r="G15" s="68" t="s">
        <v>80</v>
      </c>
      <c r="H15" s="79">
        <v>3645</v>
      </c>
      <c r="I15" s="74">
        <v>671</v>
      </c>
      <c r="J15" s="75">
        <v>671</v>
      </c>
      <c r="K15" s="76">
        <v>20.7</v>
      </c>
      <c r="L15" s="77" t="s">
        <v>180</v>
      </c>
      <c r="M15" s="32">
        <f t="shared" si="0"/>
        <v>671</v>
      </c>
      <c r="N15" s="96">
        <f t="shared" si="1"/>
        <v>671</v>
      </c>
      <c r="O15" s="117"/>
    </row>
    <row r="16" spans="1:15" ht="69" customHeight="1">
      <c r="A16">
        <v>12</v>
      </c>
      <c r="B16">
        <v>12</v>
      </c>
      <c r="C16" s="29">
        <v>33</v>
      </c>
      <c r="D16" s="67">
        <v>11</v>
      </c>
      <c r="E16" s="80">
        <v>1729</v>
      </c>
      <c r="F16" s="68" t="s">
        <v>81</v>
      </c>
      <c r="G16" s="68" t="s">
        <v>82</v>
      </c>
      <c r="H16" s="79">
        <v>1417</v>
      </c>
      <c r="I16" s="74">
        <v>595</v>
      </c>
      <c r="J16" s="75">
        <v>595</v>
      </c>
      <c r="K16" s="76">
        <v>20.4</v>
      </c>
      <c r="L16" s="77" t="s">
        <v>180</v>
      </c>
      <c r="M16" s="32">
        <f t="shared" si="0"/>
        <v>595</v>
      </c>
      <c r="N16" s="96">
        <f t="shared" si="1"/>
        <v>595</v>
      </c>
      <c r="O16" s="117"/>
    </row>
    <row r="17" spans="1:15" ht="48" customHeight="1">
      <c r="A17">
        <v>13</v>
      </c>
      <c r="B17">
        <v>13</v>
      </c>
      <c r="C17" s="6">
        <v>16</v>
      </c>
      <c r="D17" s="67">
        <v>12</v>
      </c>
      <c r="E17" s="78">
        <v>1712</v>
      </c>
      <c r="F17" s="68" t="s">
        <v>83</v>
      </c>
      <c r="G17" s="68" t="s">
        <v>84</v>
      </c>
      <c r="H17" s="73">
        <v>906</v>
      </c>
      <c r="I17" s="74">
        <v>268.5</v>
      </c>
      <c r="J17" s="75">
        <v>268.5</v>
      </c>
      <c r="K17" s="76">
        <v>20.1</v>
      </c>
      <c r="L17" s="77" t="s">
        <v>180</v>
      </c>
      <c r="M17" s="32">
        <f t="shared" si="0"/>
        <v>268.5</v>
      </c>
      <c r="N17" s="96">
        <f t="shared" si="1"/>
        <v>268.5</v>
      </c>
      <c r="O17" s="117"/>
    </row>
    <row r="18" spans="1:15" ht="45" customHeight="1">
      <c r="A18">
        <v>15</v>
      </c>
      <c r="B18">
        <v>15</v>
      </c>
      <c r="C18" s="29">
        <v>58</v>
      </c>
      <c r="D18" s="67">
        <v>13</v>
      </c>
      <c r="E18" s="78">
        <v>1731</v>
      </c>
      <c r="F18" s="68" t="s">
        <v>87</v>
      </c>
      <c r="G18" s="68" t="s">
        <v>88</v>
      </c>
      <c r="H18" s="79">
        <v>3895</v>
      </c>
      <c r="I18" s="75">
        <v>1121.5</v>
      </c>
      <c r="J18" s="75">
        <v>1121.5</v>
      </c>
      <c r="K18" s="76">
        <v>19.7</v>
      </c>
      <c r="L18" s="77" t="s">
        <v>180</v>
      </c>
      <c r="M18" s="32">
        <f>IF(J18&gt;1000,1000,J18)</f>
        <v>1000</v>
      </c>
      <c r="N18" s="96">
        <f t="shared" si="1"/>
        <v>1121.5</v>
      </c>
      <c r="O18" s="117"/>
    </row>
    <row r="19" spans="1:15" ht="45" customHeight="1">
      <c r="A19">
        <v>14</v>
      </c>
      <c r="B19">
        <v>14</v>
      </c>
      <c r="C19" s="29">
        <v>47</v>
      </c>
      <c r="D19" s="67">
        <v>14</v>
      </c>
      <c r="E19" s="72">
        <v>1773</v>
      </c>
      <c r="F19" s="68" t="s">
        <v>85</v>
      </c>
      <c r="G19" s="68" t="s">
        <v>86</v>
      </c>
      <c r="H19" s="79">
        <v>5690</v>
      </c>
      <c r="I19" s="75">
        <v>937.5</v>
      </c>
      <c r="J19" s="75">
        <v>937.5</v>
      </c>
      <c r="K19" s="76">
        <v>19.7</v>
      </c>
      <c r="L19" s="77" t="s">
        <v>180</v>
      </c>
      <c r="M19" s="32">
        <f t="shared" si="0"/>
        <v>937.5</v>
      </c>
      <c r="N19" s="96">
        <f t="shared" si="1"/>
        <v>937.5</v>
      </c>
      <c r="O19" s="117"/>
    </row>
    <row r="20" spans="1:15" ht="45.75" customHeight="1">
      <c r="A20">
        <v>16</v>
      </c>
      <c r="B20">
        <v>16</v>
      </c>
      <c r="C20" s="6">
        <v>5</v>
      </c>
      <c r="D20" s="67">
        <v>15</v>
      </c>
      <c r="E20" s="78">
        <v>1736</v>
      </c>
      <c r="F20" s="68" t="s">
        <v>89</v>
      </c>
      <c r="G20" s="68" t="s">
        <v>90</v>
      </c>
      <c r="H20" s="69">
        <v>2310</v>
      </c>
      <c r="I20" s="70">
        <v>1925</v>
      </c>
      <c r="J20" s="70">
        <v>1925</v>
      </c>
      <c r="K20" s="76">
        <v>19.4</v>
      </c>
      <c r="L20" s="81"/>
      <c r="M20" s="32">
        <f t="shared" si="0"/>
        <v>1000</v>
      </c>
      <c r="N20" s="96">
        <f t="shared" si="1"/>
        <v>1925</v>
      </c>
      <c r="O20" s="53"/>
    </row>
    <row r="21" spans="1:15" ht="85.5" customHeight="1">
      <c r="A21">
        <v>17</v>
      </c>
      <c r="B21">
        <v>17</v>
      </c>
      <c r="C21" s="6">
        <v>13</v>
      </c>
      <c r="D21" s="67">
        <v>16</v>
      </c>
      <c r="E21" s="80">
        <v>1730</v>
      </c>
      <c r="F21" s="68" t="s">
        <v>91</v>
      </c>
      <c r="G21" s="82" t="s">
        <v>92</v>
      </c>
      <c r="H21" s="79">
        <v>1536</v>
      </c>
      <c r="I21" s="75">
        <v>226.4</v>
      </c>
      <c r="J21" s="74">
        <v>226.3</v>
      </c>
      <c r="K21" s="76">
        <v>19.2</v>
      </c>
      <c r="L21" s="77" t="s">
        <v>180</v>
      </c>
      <c r="M21" s="32">
        <f t="shared" si="0"/>
        <v>226.3</v>
      </c>
      <c r="N21" s="96">
        <f t="shared" si="1"/>
        <v>226.3</v>
      </c>
      <c r="O21" s="117"/>
    </row>
    <row r="22" spans="1:15" ht="71.25" customHeight="1">
      <c r="A22">
        <v>29</v>
      </c>
      <c r="C22" s="6">
        <v>22</v>
      </c>
      <c r="D22" s="67">
        <v>17</v>
      </c>
      <c r="E22" s="80">
        <v>1683</v>
      </c>
      <c r="F22" s="68" t="s">
        <v>97</v>
      </c>
      <c r="G22" s="68" t="s">
        <v>98</v>
      </c>
      <c r="H22" s="79">
        <v>3944</v>
      </c>
      <c r="I22" s="75">
        <v>1801</v>
      </c>
      <c r="J22" s="74">
        <v>1801</v>
      </c>
      <c r="K22" s="76">
        <v>18.5</v>
      </c>
      <c r="L22" s="77" t="s">
        <v>180</v>
      </c>
      <c r="M22" s="32">
        <f>IF(J22&gt;1000,1000,J22)</f>
        <v>1000</v>
      </c>
      <c r="N22" s="96">
        <f t="shared" si="1"/>
        <v>1801</v>
      </c>
      <c r="O22" s="117"/>
    </row>
    <row r="23" spans="1:15" ht="86.25" customHeight="1">
      <c r="A23">
        <v>18</v>
      </c>
      <c r="B23">
        <v>18</v>
      </c>
      <c r="C23" s="6">
        <v>77</v>
      </c>
      <c r="D23" s="67">
        <v>18</v>
      </c>
      <c r="E23" s="72">
        <v>1694</v>
      </c>
      <c r="F23" s="68" t="s">
        <v>95</v>
      </c>
      <c r="G23" s="68" t="s">
        <v>96</v>
      </c>
      <c r="H23" s="79">
        <v>1360</v>
      </c>
      <c r="I23" s="75">
        <v>255</v>
      </c>
      <c r="J23" s="74">
        <v>254</v>
      </c>
      <c r="K23" s="76">
        <v>18.5</v>
      </c>
      <c r="L23" s="77" t="s">
        <v>180</v>
      </c>
      <c r="M23" s="32">
        <f t="shared" si="0"/>
        <v>254</v>
      </c>
      <c r="N23" s="96">
        <f t="shared" si="1"/>
        <v>254</v>
      </c>
      <c r="O23" s="117"/>
    </row>
    <row r="24" spans="1:15" ht="63" customHeight="1">
      <c r="A24">
        <v>19</v>
      </c>
      <c r="B24">
        <v>19</v>
      </c>
      <c r="C24" s="6">
        <v>73</v>
      </c>
      <c r="D24" s="67">
        <v>19</v>
      </c>
      <c r="E24" s="80">
        <v>1727</v>
      </c>
      <c r="F24" s="68" t="s">
        <v>93</v>
      </c>
      <c r="G24" s="68" t="s">
        <v>94</v>
      </c>
      <c r="H24" s="79">
        <v>1104</v>
      </c>
      <c r="I24" s="75">
        <v>3801.9</v>
      </c>
      <c r="J24" s="74">
        <v>3000</v>
      </c>
      <c r="K24" s="76">
        <v>18.5</v>
      </c>
      <c r="L24" s="83"/>
      <c r="M24" s="32">
        <f t="shared" si="0"/>
        <v>1000</v>
      </c>
      <c r="N24" s="96">
        <f t="shared" si="1"/>
        <v>3000</v>
      </c>
      <c r="O24" s="53"/>
    </row>
    <row r="25" spans="3:15" ht="51.75" customHeight="1">
      <c r="C25" s="6"/>
      <c r="D25" s="67">
        <v>20</v>
      </c>
      <c r="E25" s="80">
        <v>1775</v>
      </c>
      <c r="F25" s="68" t="s">
        <v>99</v>
      </c>
      <c r="G25" s="68" t="s">
        <v>100</v>
      </c>
      <c r="H25" s="79">
        <v>3420</v>
      </c>
      <c r="I25" s="75">
        <v>649.9</v>
      </c>
      <c r="J25" s="74">
        <v>649.9</v>
      </c>
      <c r="K25" s="76">
        <v>18.1</v>
      </c>
      <c r="L25" s="77" t="s">
        <v>180</v>
      </c>
      <c r="M25" s="32">
        <f t="shared" si="0"/>
        <v>649.9</v>
      </c>
      <c r="N25" s="96">
        <f t="shared" si="1"/>
        <v>649.9</v>
      </c>
      <c r="O25" s="117"/>
    </row>
    <row r="26" spans="3:15" ht="80.25" customHeight="1">
      <c r="C26" s="6"/>
      <c r="D26" s="67">
        <v>21</v>
      </c>
      <c r="E26" s="80">
        <v>1676</v>
      </c>
      <c r="F26" s="68" t="s">
        <v>103</v>
      </c>
      <c r="G26" s="82" t="s">
        <v>104</v>
      </c>
      <c r="H26" s="79">
        <v>965</v>
      </c>
      <c r="I26" s="75">
        <v>800.1</v>
      </c>
      <c r="J26" s="74">
        <v>795.1</v>
      </c>
      <c r="K26" s="76">
        <v>17.9</v>
      </c>
      <c r="L26" s="77"/>
      <c r="M26" s="32">
        <f t="shared" si="0"/>
        <v>795.1</v>
      </c>
      <c r="N26" s="96">
        <f t="shared" si="1"/>
        <v>795.1</v>
      </c>
      <c r="O26" s="117"/>
    </row>
    <row r="27" spans="3:15" ht="96" customHeight="1">
      <c r="C27" s="6"/>
      <c r="D27" s="67">
        <v>22</v>
      </c>
      <c r="E27" s="80">
        <v>1723</v>
      </c>
      <c r="F27" s="68" t="s">
        <v>101</v>
      </c>
      <c r="G27" s="68" t="s">
        <v>102</v>
      </c>
      <c r="H27" s="79">
        <v>2580</v>
      </c>
      <c r="I27" s="75">
        <v>792.1</v>
      </c>
      <c r="J27" s="74">
        <v>792</v>
      </c>
      <c r="K27" s="76">
        <v>17.9</v>
      </c>
      <c r="L27" s="77" t="s">
        <v>180</v>
      </c>
      <c r="M27" s="32">
        <f t="shared" si="0"/>
        <v>792</v>
      </c>
      <c r="N27" s="96">
        <f t="shared" si="1"/>
        <v>792</v>
      </c>
      <c r="O27" s="117"/>
    </row>
    <row r="28" spans="3:15" ht="51.75" customHeight="1">
      <c r="C28" s="6"/>
      <c r="D28" s="67">
        <v>23</v>
      </c>
      <c r="E28" s="80">
        <v>1770</v>
      </c>
      <c r="F28" s="68" t="s">
        <v>105</v>
      </c>
      <c r="G28" s="68" t="s">
        <v>106</v>
      </c>
      <c r="H28" s="79">
        <v>1750</v>
      </c>
      <c r="I28" s="75">
        <v>267.7</v>
      </c>
      <c r="J28" s="74">
        <v>267.7</v>
      </c>
      <c r="K28" s="76">
        <v>17.1</v>
      </c>
      <c r="L28" s="77" t="s">
        <v>180</v>
      </c>
      <c r="M28" s="32">
        <f t="shared" si="0"/>
        <v>267.7</v>
      </c>
      <c r="N28" s="96">
        <f t="shared" si="1"/>
        <v>267.7</v>
      </c>
      <c r="O28" s="117"/>
    </row>
    <row r="29" spans="3:15" ht="90" customHeight="1">
      <c r="C29" s="6"/>
      <c r="D29" s="67">
        <v>24</v>
      </c>
      <c r="E29" s="80">
        <v>1719</v>
      </c>
      <c r="F29" s="68" t="s">
        <v>107</v>
      </c>
      <c r="G29" s="68" t="s">
        <v>108</v>
      </c>
      <c r="H29" s="79">
        <v>1304</v>
      </c>
      <c r="I29" s="75">
        <v>454.6</v>
      </c>
      <c r="J29" s="74">
        <v>454.6</v>
      </c>
      <c r="K29" s="76">
        <v>15.8</v>
      </c>
      <c r="L29" s="81"/>
      <c r="M29" s="32">
        <f t="shared" si="0"/>
        <v>454.6</v>
      </c>
      <c r="N29" s="96">
        <f t="shared" si="1"/>
        <v>454.6</v>
      </c>
      <c r="O29" s="53"/>
    </row>
    <row r="30" spans="1:15" ht="81.75" customHeight="1">
      <c r="A30">
        <v>21</v>
      </c>
      <c r="C30" s="29">
        <v>36</v>
      </c>
      <c r="D30" s="67">
        <v>25</v>
      </c>
      <c r="E30" s="80">
        <v>1720</v>
      </c>
      <c r="F30" s="68" t="s">
        <v>109</v>
      </c>
      <c r="G30" s="68" t="s">
        <v>110</v>
      </c>
      <c r="H30" s="69">
        <v>593.51</v>
      </c>
      <c r="I30" s="70">
        <v>2188.7</v>
      </c>
      <c r="J30" s="71">
        <v>1714.3</v>
      </c>
      <c r="K30" s="113">
        <v>15.6</v>
      </c>
      <c r="L30" s="84"/>
      <c r="M30" s="32">
        <f aca="true" t="shared" si="2" ref="M30:M61">IF(J30&gt;1000,1000,J30)</f>
        <v>1000</v>
      </c>
      <c r="N30" s="96">
        <f t="shared" si="1"/>
        <v>1714.3</v>
      </c>
      <c r="O30" s="53"/>
    </row>
    <row r="31" spans="3:15" ht="51.75" customHeight="1">
      <c r="C31" s="29"/>
      <c r="D31" s="67">
        <v>26</v>
      </c>
      <c r="E31" s="72">
        <v>1656</v>
      </c>
      <c r="F31" s="68" t="s">
        <v>111</v>
      </c>
      <c r="G31" s="68" t="s">
        <v>112</v>
      </c>
      <c r="H31" s="69">
        <v>1436</v>
      </c>
      <c r="I31" s="70">
        <v>549.7</v>
      </c>
      <c r="J31" s="70">
        <v>549.7</v>
      </c>
      <c r="K31" s="113">
        <v>15.4</v>
      </c>
      <c r="L31" s="83"/>
      <c r="M31" s="32">
        <f t="shared" si="2"/>
        <v>549.7</v>
      </c>
      <c r="N31" s="96">
        <f t="shared" si="1"/>
        <v>549.7</v>
      </c>
      <c r="O31" s="53"/>
    </row>
    <row r="32" spans="3:15" ht="52.5" customHeight="1">
      <c r="C32" s="29"/>
      <c r="D32" s="67">
        <v>27</v>
      </c>
      <c r="E32" s="78">
        <v>1741</v>
      </c>
      <c r="F32" s="68" t="s">
        <v>113</v>
      </c>
      <c r="G32" s="68" t="s">
        <v>114</v>
      </c>
      <c r="H32" s="85">
        <v>546.84</v>
      </c>
      <c r="I32" s="70">
        <v>312.2</v>
      </c>
      <c r="J32" s="70">
        <v>312.2</v>
      </c>
      <c r="K32" s="113">
        <v>14.9</v>
      </c>
      <c r="L32" s="83"/>
      <c r="M32" s="32">
        <f t="shared" si="2"/>
        <v>312.2</v>
      </c>
      <c r="N32" s="96">
        <f t="shared" si="1"/>
        <v>312.2</v>
      </c>
      <c r="O32" s="53"/>
    </row>
    <row r="33" spans="1:15" ht="57.75" customHeight="1">
      <c r="A33">
        <v>22</v>
      </c>
      <c r="C33" s="6">
        <v>75</v>
      </c>
      <c r="D33" s="67">
        <v>28</v>
      </c>
      <c r="E33" s="72">
        <v>1678</v>
      </c>
      <c r="F33" s="68" t="s">
        <v>115</v>
      </c>
      <c r="G33" s="68" t="s">
        <v>116</v>
      </c>
      <c r="H33" s="85">
        <v>4858</v>
      </c>
      <c r="I33" s="70">
        <v>2920.8</v>
      </c>
      <c r="J33" s="70">
        <v>2920.7</v>
      </c>
      <c r="K33" s="113">
        <v>14.4</v>
      </c>
      <c r="L33" s="84"/>
      <c r="M33" s="32">
        <f t="shared" si="2"/>
        <v>1000</v>
      </c>
      <c r="N33" s="96">
        <f t="shared" si="1"/>
        <v>2920.7</v>
      </c>
      <c r="O33" s="53"/>
    </row>
    <row r="34" spans="1:15" ht="60.75" customHeight="1">
      <c r="A34">
        <v>23</v>
      </c>
      <c r="C34" s="29">
        <v>39</v>
      </c>
      <c r="D34" s="67">
        <v>29</v>
      </c>
      <c r="E34" s="68">
        <v>1679</v>
      </c>
      <c r="F34" s="68" t="s">
        <v>117</v>
      </c>
      <c r="G34" s="68" t="s">
        <v>118</v>
      </c>
      <c r="H34" s="69">
        <v>747</v>
      </c>
      <c r="I34" s="70">
        <v>239</v>
      </c>
      <c r="J34" s="71">
        <v>239</v>
      </c>
      <c r="K34" s="113">
        <v>14.2</v>
      </c>
      <c r="L34" s="84"/>
      <c r="M34" s="32">
        <f t="shared" si="2"/>
        <v>239</v>
      </c>
      <c r="N34" s="96">
        <f t="shared" si="1"/>
        <v>239</v>
      </c>
      <c r="O34" s="53"/>
    </row>
    <row r="35" spans="1:15" ht="51" customHeight="1">
      <c r="A35">
        <v>24</v>
      </c>
      <c r="C35" s="6">
        <v>70</v>
      </c>
      <c r="D35" s="67">
        <v>30</v>
      </c>
      <c r="E35" s="72">
        <v>1759</v>
      </c>
      <c r="F35" s="68" t="s">
        <v>119</v>
      </c>
      <c r="G35" s="68" t="s">
        <v>120</v>
      </c>
      <c r="H35" s="85">
        <v>981</v>
      </c>
      <c r="I35" s="70">
        <v>2404.6</v>
      </c>
      <c r="J35" s="70">
        <v>2404.5</v>
      </c>
      <c r="K35" s="113">
        <v>14.2</v>
      </c>
      <c r="L35" s="84"/>
      <c r="M35" s="32">
        <f t="shared" si="2"/>
        <v>1000</v>
      </c>
      <c r="N35" s="96">
        <v>276.9</v>
      </c>
      <c r="O35" s="53"/>
    </row>
    <row r="36" spans="1:15" ht="59.25" customHeight="1">
      <c r="A36">
        <v>25</v>
      </c>
      <c r="C36" s="6">
        <v>69</v>
      </c>
      <c r="D36" s="29">
        <v>31</v>
      </c>
      <c r="E36" s="31">
        <v>1704</v>
      </c>
      <c r="F36" s="31" t="s">
        <v>121</v>
      </c>
      <c r="G36" s="31" t="s">
        <v>122</v>
      </c>
      <c r="H36" s="33">
        <v>595.3</v>
      </c>
      <c r="I36" s="34">
        <v>318.8</v>
      </c>
      <c r="J36" s="35">
        <v>318.8</v>
      </c>
      <c r="K36" s="114">
        <v>14</v>
      </c>
      <c r="L36" s="54"/>
      <c r="M36" s="32">
        <f t="shared" si="2"/>
        <v>318.8</v>
      </c>
      <c r="N36" s="97"/>
      <c r="O36" s="53"/>
    </row>
    <row r="37" spans="3:15" ht="59.25" customHeight="1">
      <c r="C37" s="6"/>
      <c r="D37" s="29">
        <v>32</v>
      </c>
      <c r="E37" s="61">
        <v>1742</v>
      </c>
      <c r="F37" s="31" t="s">
        <v>123</v>
      </c>
      <c r="G37" s="31" t="s">
        <v>124</v>
      </c>
      <c r="H37" s="33">
        <v>760</v>
      </c>
      <c r="I37" s="34">
        <v>770.5</v>
      </c>
      <c r="J37" s="37">
        <v>770.4</v>
      </c>
      <c r="K37" s="114">
        <v>13.9</v>
      </c>
      <c r="L37" s="54"/>
      <c r="M37" s="32">
        <f t="shared" si="2"/>
        <v>770.4</v>
      </c>
      <c r="N37" s="97"/>
      <c r="O37" s="53"/>
    </row>
    <row r="38" spans="1:15" ht="60" customHeight="1">
      <c r="A38">
        <v>27</v>
      </c>
      <c r="C38" s="6">
        <v>65</v>
      </c>
      <c r="D38" s="29">
        <v>33</v>
      </c>
      <c r="E38" s="31">
        <v>1755</v>
      </c>
      <c r="F38" s="31" t="s">
        <v>67</v>
      </c>
      <c r="G38" s="31" t="s">
        <v>178</v>
      </c>
      <c r="H38" s="33">
        <v>2738</v>
      </c>
      <c r="I38" s="34">
        <v>2969.3</v>
      </c>
      <c r="J38" s="35">
        <v>2969.3</v>
      </c>
      <c r="K38" s="114">
        <v>13.9</v>
      </c>
      <c r="L38" s="66"/>
      <c r="M38" s="32">
        <f>IF(J38&gt;1000,1000,J38)</f>
        <v>1000</v>
      </c>
      <c r="N38" s="97"/>
      <c r="O38" s="53"/>
    </row>
    <row r="39" spans="1:15" ht="67.5" customHeight="1">
      <c r="A39">
        <v>26</v>
      </c>
      <c r="C39" s="6">
        <v>7</v>
      </c>
      <c r="D39" s="29">
        <v>34</v>
      </c>
      <c r="E39" s="62">
        <v>1754</v>
      </c>
      <c r="F39" s="8" t="s">
        <v>70</v>
      </c>
      <c r="G39" s="8" t="s">
        <v>179</v>
      </c>
      <c r="H39" s="51">
        <v>2712.75</v>
      </c>
      <c r="I39" s="37">
        <v>1500</v>
      </c>
      <c r="J39" s="35">
        <v>1500</v>
      </c>
      <c r="K39" s="114">
        <v>12.8</v>
      </c>
      <c r="L39" s="55"/>
      <c r="M39" s="32">
        <f t="shared" si="2"/>
        <v>1000</v>
      </c>
      <c r="N39" s="97"/>
      <c r="O39" s="53"/>
    </row>
    <row r="40" spans="3:15" ht="67.5" customHeight="1">
      <c r="C40" s="6"/>
      <c r="D40" s="29">
        <v>35</v>
      </c>
      <c r="E40" s="62">
        <v>1768</v>
      </c>
      <c r="F40" s="8" t="s">
        <v>125</v>
      </c>
      <c r="G40" s="8" t="s">
        <v>126</v>
      </c>
      <c r="H40" s="51">
        <v>1153</v>
      </c>
      <c r="I40" s="37">
        <v>285</v>
      </c>
      <c r="J40" s="35">
        <v>285</v>
      </c>
      <c r="K40" s="114">
        <v>12.8</v>
      </c>
      <c r="L40" s="55"/>
      <c r="M40" s="32">
        <f t="shared" si="2"/>
        <v>285</v>
      </c>
      <c r="N40" s="97"/>
      <c r="O40" s="53"/>
    </row>
    <row r="41" spans="1:15" ht="45" customHeight="1">
      <c r="A41">
        <v>28</v>
      </c>
      <c r="C41" s="6">
        <v>10</v>
      </c>
      <c r="D41" s="29">
        <v>36</v>
      </c>
      <c r="E41" s="31">
        <v>1710</v>
      </c>
      <c r="F41" s="31" t="s">
        <v>127</v>
      </c>
      <c r="G41" s="31" t="s">
        <v>128</v>
      </c>
      <c r="H41" s="33">
        <v>740</v>
      </c>
      <c r="I41" s="34">
        <v>1349.9</v>
      </c>
      <c r="J41" s="35">
        <v>1349.9</v>
      </c>
      <c r="K41" s="58">
        <v>12.5</v>
      </c>
      <c r="L41" s="54"/>
      <c r="M41" s="32">
        <f t="shared" si="2"/>
        <v>1000</v>
      </c>
      <c r="N41" s="97"/>
      <c r="O41" s="53"/>
    </row>
    <row r="42" spans="1:15" ht="59.25" customHeight="1">
      <c r="A42">
        <v>30</v>
      </c>
      <c r="C42" s="6">
        <v>25</v>
      </c>
      <c r="D42" s="29">
        <v>37</v>
      </c>
      <c r="E42" s="30">
        <v>1706</v>
      </c>
      <c r="F42" s="31" t="s">
        <v>129</v>
      </c>
      <c r="G42" s="31" t="s">
        <v>130</v>
      </c>
      <c r="H42" s="33">
        <v>4606</v>
      </c>
      <c r="I42" s="34">
        <v>1250</v>
      </c>
      <c r="J42" s="37">
        <v>1250</v>
      </c>
      <c r="K42" s="58">
        <v>11.8</v>
      </c>
      <c r="L42" s="54"/>
      <c r="M42" s="32">
        <f t="shared" si="2"/>
        <v>1000</v>
      </c>
      <c r="N42" s="97"/>
      <c r="O42" s="53"/>
    </row>
    <row r="43" spans="1:15" ht="51" customHeight="1">
      <c r="A43">
        <v>31</v>
      </c>
      <c r="C43" s="6">
        <v>64</v>
      </c>
      <c r="D43" s="29">
        <v>38</v>
      </c>
      <c r="E43" s="30">
        <v>1693</v>
      </c>
      <c r="F43" s="31" t="s">
        <v>131</v>
      </c>
      <c r="G43" s="31" t="s">
        <v>132</v>
      </c>
      <c r="H43" s="33">
        <v>1079</v>
      </c>
      <c r="I43" s="34">
        <v>2222.7</v>
      </c>
      <c r="J43" s="37">
        <v>2222.6</v>
      </c>
      <c r="K43" s="58">
        <v>11.6</v>
      </c>
      <c r="L43" s="54"/>
      <c r="M43" s="32">
        <f t="shared" si="2"/>
        <v>1000</v>
      </c>
      <c r="N43" s="97"/>
      <c r="O43" s="53"/>
    </row>
    <row r="44" spans="1:15" ht="58.5" customHeight="1">
      <c r="A44">
        <v>32</v>
      </c>
      <c r="C44" s="29">
        <v>40</v>
      </c>
      <c r="D44" s="29">
        <v>39</v>
      </c>
      <c r="E44" s="62">
        <v>1756</v>
      </c>
      <c r="F44" s="31" t="s">
        <v>133</v>
      </c>
      <c r="G44" s="31" t="s">
        <v>134</v>
      </c>
      <c r="H44" s="33">
        <v>1726.5</v>
      </c>
      <c r="I44" s="34">
        <v>1499.6</v>
      </c>
      <c r="J44" s="35">
        <v>1499.6</v>
      </c>
      <c r="K44" s="115">
        <v>11.6</v>
      </c>
      <c r="L44" s="54"/>
      <c r="M44" s="32">
        <f t="shared" si="2"/>
        <v>1000</v>
      </c>
      <c r="N44" s="97"/>
      <c r="O44" s="53"/>
    </row>
    <row r="45" spans="1:15" ht="54" customHeight="1">
      <c r="A45">
        <v>35</v>
      </c>
      <c r="C45" s="6">
        <v>79</v>
      </c>
      <c r="D45" s="29">
        <v>40</v>
      </c>
      <c r="E45" s="30">
        <v>1681</v>
      </c>
      <c r="F45" s="31" t="s">
        <v>135</v>
      </c>
      <c r="G45" s="31" t="s">
        <v>136</v>
      </c>
      <c r="H45" s="33">
        <v>344.42</v>
      </c>
      <c r="I45" s="34">
        <v>618.3</v>
      </c>
      <c r="J45" s="37">
        <v>618.3</v>
      </c>
      <c r="K45" s="58">
        <v>11</v>
      </c>
      <c r="L45" s="54"/>
      <c r="M45" s="39">
        <f>IF(J45&gt;1000,1000,J45)</f>
        <v>618.3</v>
      </c>
      <c r="N45" s="97"/>
      <c r="O45" s="53"/>
    </row>
    <row r="46" spans="1:15" ht="51.75" customHeight="1">
      <c r="A46">
        <v>34</v>
      </c>
      <c r="C46" s="6">
        <v>20</v>
      </c>
      <c r="D46" s="29">
        <v>41</v>
      </c>
      <c r="E46" s="61">
        <v>1724</v>
      </c>
      <c r="F46" s="31" t="s">
        <v>137</v>
      </c>
      <c r="G46" s="31" t="s">
        <v>138</v>
      </c>
      <c r="H46" s="33">
        <v>1650</v>
      </c>
      <c r="I46" s="34">
        <v>1037.7</v>
      </c>
      <c r="J46" s="37">
        <v>1037.6</v>
      </c>
      <c r="K46" s="58">
        <v>11</v>
      </c>
      <c r="L46" s="54"/>
      <c r="M46" s="39">
        <f t="shared" si="2"/>
        <v>1000</v>
      </c>
      <c r="N46" s="97"/>
      <c r="O46" s="53"/>
    </row>
    <row r="47" spans="1:15" ht="62.25" customHeight="1">
      <c r="A47">
        <v>33</v>
      </c>
      <c r="C47" s="6">
        <v>21</v>
      </c>
      <c r="D47" s="29">
        <v>42</v>
      </c>
      <c r="E47" s="50">
        <v>1699</v>
      </c>
      <c r="F47" s="8" t="s">
        <v>139</v>
      </c>
      <c r="G47" s="8" t="s">
        <v>140</v>
      </c>
      <c r="H47" s="52">
        <v>1539</v>
      </c>
      <c r="I47" s="37">
        <v>295.8</v>
      </c>
      <c r="J47" s="37">
        <v>280.5</v>
      </c>
      <c r="K47" s="58">
        <v>10.9</v>
      </c>
      <c r="L47" s="55"/>
      <c r="M47" s="38">
        <f>IF(J47&gt;1000,1000,J47)</f>
        <v>280.5</v>
      </c>
      <c r="N47" s="97"/>
      <c r="O47" s="53"/>
    </row>
    <row r="48" spans="1:15" ht="54.75" customHeight="1">
      <c r="A48">
        <v>44</v>
      </c>
      <c r="C48" s="29">
        <v>51</v>
      </c>
      <c r="D48" s="29">
        <v>43</v>
      </c>
      <c r="E48" s="63">
        <v>1757</v>
      </c>
      <c r="F48" s="8" t="s">
        <v>141</v>
      </c>
      <c r="G48" s="8" t="s">
        <v>142</v>
      </c>
      <c r="H48" s="51">
        <v>1943</v>
      </c>
      <c r="I48" s="37">
        <v>350</v>
      </c>
      <c r="J48" s="37">
        <v>350</v>
      </c>
      <c r="K48" s="58">
        <v>10.5</v>
      </c>
      <c r="L48" s="55"/>
      <c r="M48" s="39">
        <f>IF(J48&gt;1000,1000,J48)</f>
        <v>350</v>
      </c>
      <c r="N48" s="97"/>
      <c r="O48" s="53"/>
    </row>
    <row r="49" spans="1:15" ht="48.75" customHeight="1">
      <c r="A49">
        <v>36</v>
      </c>
      <c r="C49" s="29">
        <v>41</v>
      </c>
      <c r="D49" s="29">
        <v>44</v>
      </c>
      <c r="E49" s="30">
        <v>1696</v>
      </c>
      <c r="F49" s="31" t="s">
        <v>143</v>
      </c>
      <c r="G49" s="31" t="s">
        <v>144</v>
      </c>
      <c r="H49" s="36">
        <v>775</v>
      </c>
      <c r="I49" s="34">
        <v>353.3</v>
      </c>
      <c r="J49" s="37">
        <v>353.3</v>
      </c>
      <c r="K49" s="58">
        <v>10.2</v>
      </c>
      <c r="L49" s="54"/>
      <c r="M49" s="39">
        <f t="shared" si="2"/>
        <v>353.3</v>
      </c>
      <c r="N49" s="97"/>
      <c r="O49" s="53"/>
    </row>
    <row r="50" spans="1:15" ht="90" customHeight="1">
      <c r="A50">
        <v>37</v>
      </c>
      <c r="C50" s="6">
        <v>29</v>
      </c>
      <c r="D50" s="29">
        <v>45</v>
      </c>
      <c r="E50" s="30">
        <v>1675</v>
      </c>
      <c r="F50" s="31" t="s">
        <v>145</v>
      </c>
      <c r="G50" s="64" t="s">
        <v>146</v>
      </c>
      <c r="H50" s="36">
        <v>4360</v>
      </c>
      <c r="I50" s="34">
        <v>600</v>
      </c>
      <c r="J50" s="37">
        <v>600</v>
      </c>
      <c r="K50" s="58">
        <v>10.1</v>
      </c>
      <c r="L50" s="54"/>
      <c r="M50" s="39">
        <f t="shared" si="2"/>
        <v>600</v>
      </c>
      <c r="N50" s="97"/>
      <c r="O50" s="53"/>
    </row>
    <row r="51" spans="1:15" ht="58.5" customHeight="1">
      <c r="A51">
        <v>38</v>
      </c>
      <c r="C51" s="29">
        <v>34</v>
      </c>
      <c r="D51" s="29">
        <v>46</v>
      </c>
      <c r="E51" s="60">
        <v>1715</v>
      </c>
      <c r="F51" s="8" t="s">
        <v>149</v>
      </c>
      <c r="G51" s="8" t="s">
        <v>150</v>
      </c>
      <c r="H51" s="51">
        <v>1950</v>
      </c>
      <c r="I51" s="37">
        <v>200</v>
      </c>
      <c r="J51" s="35">
        <v>200</v>
      </c>
      <c r="K51" s="58">
        <v>9.9</v>
      </c>
      <c r="L51" s="55"/>
      <c r="M51" s="39">
        <f t="shared" si="2"/>
        <v>200</v>
      </c>
      <c r="N51" s="97"/>
      <c r="O51" s="53"/>
    </row>
    <row r="52" spans="1:15" ht="50.25" customHeight="1">
      <c r="A52">
        <v>41</v>
      </c>
      <c r="C52" s="29">
        <v>38</v>
      </c>
      <c r="D52" s="29">
        <v>47</v>
      </c>
      <c r="E52" s="62">
        <v>1748</v>
      </c>
      <c r="F52" s="31" t="s">
        <v>147</v>
      </c>
      <c r="G52" s="31" t="s">
        <v>148</v>
      </c>
      <c r="H52" s="33">
        <v>3665</v>
      </c>
      <c r="I52" s="34">
        <v>749.1</v>
      </c>
      <c r="J52" s="40">
        <v>749.1</v>
      </c>
      <c r="K52" s="58">
        <v>9.9</v>
      </c>
      <c r="L52" s="54"/>
      <c r="M52" s="39">
        <f t="shared" si="2"/>
        <v>749.1</v>
      </c>
      <c r="N52" s="97"/>
      <c r="O52" s="53"/>
    </row>
    <row r="53" spans="1:15" ht="48" customHeight="1">
      <c r="A53">
        <v>42</v>
      </c>
      <c r="C53" s="6">
        <v>81</v>
      </c>
      <c r="D53" s="29">
        <v>48</v>
      </c>
      <c r="E53" s="30">
        <v>1766</v>
      </c>
      <c r="F53" s="31" t="s">
        <v>151</v>
      </c>
      <c r="G53" s="31" t="s">
        <v>152</v>
      </c>
      <c r="H53" s="36">
        <v>1295</v>
      </c>
      <c r="I53" s="37">
        <v>631</v>
      </c>
      <c r="J53" s="37">
        <v>630.3</v>
      </c>
      <c r="K53" s="58">
        <v>9.8</v>
      </c>
      <c r="L53" s="54"/>
      <c r="M53" s="39">
        <f t="shared" si="2"/>
        <v>630.3</v>
      </c>
      <c r="N53" s="97"/>
      <c r="O53" s="53"/>
    </row>
    <row r="54" spans="1:15" ht="42" customHeight="1">
      <c r="A54">
        <v>43</v>
      </c>
      <c r="C54" s="6">
        <v>18</v>
      </c>
      <c r="D54" s="29">
        <v>49</v>
      </c>
      <c r="E54" s="62">
        <v>1739</v>
      </c>
      <c r="F54" s="31" t="s">
        <v>153</v>
      </c>
      <c r="G54" s="31" t="s">
        <v>154</v>
      </c>
      <c r="H54" s="33">
        <v>267.55</v>
      </c>
      <c r="I54" s="34">
        <v>245</v>
      </c>
      <c r="J54" s="35">
        <v>245</v>
      </c>
      <c r="K54" s="58">
        <v>9.7</v>
      </c>
      <c r="L54" s="54"/>
      <c r="M54" s="39">
        <f t="shared" si="2"/>
        <v>245</v>
      </c>
      <c r="N54" s="97"/>
      <c r="O54" s="53"/>
    </row>
    <row r="55" spans="1:15" ht="51" customHeight="1">
      <c r="A55">
        <v>46</v>
      </c>
      <c r="C55" s="29">
        <v>52</v>
      </c>
      <c r="D55" s="29">
        <v>50</v>
      </c>
      <c r="E55" s="61">
        <v>1737</v>
      </c>
      <c r="F55" s="31" t="s">
        <v>155</v>
      </c>
      <c r="G55" s="31" t="s">
        <v>156</v>
      </c>
      <c r="H55" s="36">
        <v>2744</v>
      </c>
      <c r="I55" s="34">
        <v>541.2</v>
      </c>
      <c r="J55" s="37">
        <v>541.2</v>
      </c>
      <c r="K55" s="58">
        <v>9.1</v>
      </c>
      <c r="L55" s="54"/>
      <c r="M55" s="39">
        <f>IF(J55&gt;1000,1000,J55)</f>
        <v>541.2</v>
      </c>
      <c r="N55" s="97"/>
      <c r="O55" s="53"/>
    </row>
    <row r="56" spans="1:15" ht="45.75" customHeight="1">
      <c r="A56">
        <v>45</v>
      </c>
      <c r="C56" s="29">
        <v>49</v>
      </c>
      <c r="D56" s="29">
        <v>51</v>
      </c>
      <c r="E56" s="61">
        <v>1740</v>
      </c>
      <c r="F56" s="31" t="s">
        <v>157</v>
      </c>
      <c r="G56" s="31" t="s">
        <v>158</v>
      </c>
      <c r="H56" s="36">
        <v>1900</v>
      </c>
      <c r="I56" s="34">
        <v>271.8</v>
      </c>
      <c r="J56" s="37">
        <v>270</v>
      </c>
      <c r="K56" s="58">
        <v>9</v>
      </c>
      <c r="L56" s="54"/>
      <c r="M56" s="39">
        <f t="shared" si="2"/>
        <v>270</v>
      </c>
      <c r="N56" s="97"/>
      <c r="O56" s="53"/>
    </row>
    <row r="57" spans="1:15" ht="53.25" customHeight="1">
      <c r="A57">
        <v>47</v>
      </c>
      <c r="C57" s="6">
        <v>78</v>
      </c>
      <c r="D57" s="29">
        <v>52</v>
      </c>
      <c r="E57" s="30">
        <v>1674</v>
      </c>
      <c r="F57" s="31" t="s">
        <v>159</v>
      </c>
      <c r="G57" s="31" t="s">
        <v>160</v>
      </c>
      <c r="H57" s="36">
        <v>695</v>
      </c>
      <c r="I57" s="34">
        <v>399</v>
      </c>
      <c r="J57" s="37">
        <v>398.6</v>
      </c>
      <c r="K57" s="58">
        <v>8.9</v>
      </c>
      <c r="L57" s="54"/>
      <c r="M57" s="39">
        <f t="shared" si="2"/>
        <v>398.6</v>
      </c>
      <c r="N57" s="97"/>
      <c r="O57" s="53"/>
    </row>
    <row r="58" spans="1:15" ht="46.5" customHeight="1">
      <c r="A58">
        <v>48</v>
      </c>
      <c r="C58" s="29">
        <v>42</v>
      </c>
      <c r="D58" s="29">
        <v>53</v>
      </c>
      <c r="E58" s="61">
        <v>1747</v>
      </c>
      <c r="F58" s="31" t="s">
        <v>163</v>
      </c>
      <c r="G58" s="31" t="s">
        <v>164</v>
      </c>
      <c r="H58" s="36">
        <v>4572</v>
      </c>
      <c r="I58" s="34">
        <v>1055.3</v>
      </c>
      <c r="J58" s="37">
        <v>1055.2</v>
      </c>
      <c r="K58" s="58">
        <v>8.5</v>
      </c>
      <c r="L58" s="54"/>
      <c r="M58" s="39">
        <f t="shared" si="2"/>
        <v>1000</v>
      </c>
      <c r="N58" s="97"/>
      <c r="O58" s="53"/>
    </row>
    <row r="59" spans="1:15" ht="56.25" customHeight="1">
      <c r="A59">
        <v>49</v>
      </c>
      <c r="C59" s="6">
        <v>60</v>
      </c>
      <c r="D59" s="29">
        <v>54</v>
      </c>
      <c r="E59" s="62">
        <v>1762</v>
      </c>
      <c r="F59" s="31" t="s">
        <v>161</v>
      </c>
      <c r="G59" s="31" t="s">
        <v>162</v>
      </c>
      <c r="H59" s="33">
        <v>725</v>
      </c>
      <c r="I59" s="34">
        <v>386.4</v>
      </c>
      <c r="J59" s="35">
        <v>375.9</v>
      </c>
      <c r="K59" s="58">
        <v>8.5</v>
      </c>
      <c r="L59" s="54"/>
      <c r="M59" s="39">
        <f t="shared" si="2"/>
        <v>375.9</v>
      </c>
      <c r="N59" s="97"/>
      <c r="O59" s="53"/>
    </row>
    <row r="60" spans="1:15" ht="39.75" customHeight="1">
      <c r="A60">
        <v>50</v>
      </c>
      <c r="C60" s="6">
        <v>76</v>
      </c>
      <c r="D60" s="29">
        <v>55</v>
      </c>
      <c r="E60" s="62">
        <v>1767</v>
      </c>
      <c r="F60" s="31" t="s">
        <v>165</v>
      </c>
      <c r="G60" s="31" t="s">
        <v>166</v>
      </c>
      <c r="H60" s="33">
        <v>1400</v>
      </c>
      <c r="I60" s="34">
        <v>227.4</v>
      </c>
      <c r="J60" s="35">
        <v>227.3</v>
      </c>
      <c r="K60" s="58">
        <v>8.4</v>
      </c>
      <c r="L60" s="54"/>
      <c r="M60" s="39">
        <f t="shared" si="2"/>
        <v>227.3</v>
      </c>
      <c r="N60" s="97"/>
      <c r="O60" s="53"/>
    </row>
    <row r="61" spans="1:15" ht="61.5" customHeight="1">
      <c r="A61">
        <v>51</v>
      </c>
      <c r="C61" s="29">
        <v>50</v>
      </c>
      <c r="D61" s="112">
        <v>56</v>
      </c>
      <c r="E61" s="105">
        <v>1726</v>
      </c>
      <c r="F61" s="105" t="s">
        <v>174</v>
      </c>
      <c r="G61" s="105" t="s">
        <v>175</v>
      </c>
      <c r="H61" s="106">
        <v>2550</v>
      </c>
      <c r="I61" s="107">
        <v>925</v>
      </c>
      <c r="J61" s="108">
        <v>925</v>
      </c>
      <c r="K61" s="116">
        <v>0</v>
      </c>
      <c r="L61" s="109" t="s">
        <v>182</v>
      </c>
      <c r="M61" s="110">
        <f t="shared" si="2"/>
        <v>925</v>
      </c>
      <c r="N61" s="111"/>
      <c r="O61" s="53"/>
    </row>
    <row r="62" spans="1:15" ht="61.5" customHeight="1">
      <c r="A62">
        <v>53</v>
      </c>
      <c r="C62" s="6">
        <v>19</v>
      </c>
      <c r="D62" s="112">
        <v>57</v>
      </c>
      <c r="E62" s="105">
        <v>1750</v>
      </c>
      <c r="F62" s="105" t="s">
        <v>173</v>
      </c>
      <c r="G62" s="105" t="s">
        <v>176</v>
      </c>
      <c r="H62" s="106">
        <v>1848.3</v>
      </c>
      <c r="I62" s="107">
        <v>906.3</v>
      </c>
      <c r="J62" s="108">
        <v>906.1</v>
      </c>
      <c r="K62" s="116">
        <v>0</v>
      </c>
      <c r="L62" s="109" t="s">
        <v>182</v>
      </c>
      <c r="M62" s="110">
        <f>IF(J62&gt;1000,1000,J62)</f>
        <v>906.1</v>
      </c>
      <c r="N62" s="111"/>
      <c r="O62" s="53"/>
    </row>
    <row r="63" spans="3:14" ht="21.75" customHeight="1">
      <c r="C63" s="17"/>
      <c r="D63" s="17"/>
      <c r="G63" s="41" t="s">
        <v>177</v>
      </c>
      <c r="H63" s="42">
        <v>114104.22</v>
      </c>
      <c r="I63" s="43">
        <v>51639</v>
      </c>
      <c r="J63" s="43">
        <v>50326.6</v>
      </c>
      <c r="K63" s="95"/>
      <c r="L63" s="95"/>
      <c r="M63" s="39">
        <f>IF(J63&gt;1000,1000,J63)</f>
        <v>1000</v>
      </c>
      <c r="N63" s="118">
        <f>SUM(N6:N62)</f>
        <v>26270</v>
      </c>
    </row>
    <row r="64" spans="3:10" ht="15">
      <c r="C64" s="17"/>
      <c r="D64" s="17"/>
      <c r="G64" s="44"/>
      <c r="H64" s="45"/>
      <c r="I64" s="45"/>
      <c r="J64" s="45"/>
    </row>
    <row r="65" spans="5:10" ht="15">
      <c r="E65" s="1"/>
      <c r="G65" s="46"/>
      <c r="H65" s="28"/>
      <c r="I65" s="28"/>
      <c r="J65" s="28"/>
    </row>
    <row r="66" spans="7:10" ht="15">
      <c r="G66" s="46"/>
      <c r="H66" s="28"/>
      <c r="I66" s="28"/>
      <c r="J66" s="28"/>
    </row>
    <row r="67" spans="7:10" ht="15">
      <c r="G67" s="46"/>
      <c r="H67" s="28"/>
      <c r="I67" s="28"/>
      <c r="J67" s="28"/>
    </row>
    <row r="68" spans="7:10" ht="15">
      <c r="G68" s="46"/>
      <c r="H68" s="28"/>
      <c r="I68" s="28"/>
      <c r="J68" s="28"/>
    </row>
    <row r="69" spans="7:10" ht="15">
      <c r="G69" s="46"/>
      <c r="H69" s="28"/>
      <c r="I69" s="28"/>
      <c r="J69" s="28"/>
    </row>
    <row r="70" spans="7:10" ht="15">
      <c r="G70" s="46"/>
      <c r="H70" s="28"/>
      <c r="I70" s="28"/>
      <c r="J70" s="28"/>
    </row>
    <row r="71" spans="7:10" ht="15">
      <c r="G71" s="46"/>
      <c r="H71" s="28"/>
      <c r="I71" s="28"/>
      <c r="J71" s="28"/>
    </row>
    <row r="72" spans="7:10" ht="15">
      <c r="G72" s="46"/>
      <c r="H72" s="28"/>
      <c r="I72" s="28"/>
      <c r="J72" s="28"/>
    </row>
    <row r="73" spans="7:10" ht="15">
      <c r="G73" s="46"/>
      <c r="H73" s="28"/>
      <c r="I73" s="28"/>
      <c r="J73" s="28"/>
    </row>
    <row r="74" spans="7:10" ht="15">
      <c r="G74" s="46"/>
      <c r="H74" s="28"/>
      <c r="I74" s="28"/>
      <c r="J74" s="28"/>
    </row>
    <row r="75" spans="7:10" ht="15">
      <c r="G75" s="46"/>
      <c r="H75" s="28"/>
      <c r="I75" s="28"/>
      <c r="J75" s="28"/>
    </row>
    <row r="76" spans="7:10" ht="15">
      <c r="G76" s="46"/>
      <c r="H76" s="28"/>
      <c r="I76" s="28"/>
      <c r="J76" s="28"/>
    </row>
    <row r="77" spans="7:10" ht="15">
      <c r="G77" s="46"/>
      <c r="H77" s="28"/>
      <c r="I77" s="28"/>
      <c r="J77" s="28"/>
    </row>
    <row r="78" spans="7:10" ht="15">
      <c r="G78" s="46"/>
      <c r="H78" s="28"/>
      <c r="I78" s="28"/>
      <c r="J78" s="28"/>
    </row>
    <row r="79" spans="7:10" ht="15">
      <c r="G79" s="46"/>
      <c r="H79" s="28"/>
      <c r="I79" s="28"/>
      <c r="J79" s="28"/>
    </row>
    <row r="80" spans="7:10" ht="15">
      <c r="G80" s="46"/>
      <c r="H80" s="28"/>
      <c r="I80" s="28"/>
      <c r="J80" s="28"/>
    </row>
    <row r="81" spans="7:10" ht="15">
      <c r="G81" s="46"/>
      <c r="H81" s="28"/>
      <c r="I81" s="28"/>
      <c r="J81" s="28"/>
    </row>
    <row r="82" spans="7:10" ht="15">
      <c r="G82" s="46"/>
      <c r="H82" s="28"/>
      <c r="I82" s="28"/>
      <c r="J82" s="28"/>
    </row>
    <row r="83" spans="7:10" ht="15">
      <c r="G83" s="46"/>
      <c r="H83" s="28"/>
      <c r="I83" s="28"/>
      <c r="J83" s="28"/>
    </row>
    <row r="84" spans="7:10" ht="15">
      <c r="G84" s="46"/>
      <c r="H84" s="28"/>
      <c r="I84" s="28"/>
      <c r="J84" s="28"/>
    </row>
    <row r="85" spans="7:10" ht="15">
      <c r="G85" s="46"/>
      <c r="H85" s="28"/>
      <c r="I85" s="28"/>
      <c r="J85" s="28"/>
    </row>
    <row r="86" spans="7:10" ht="15">
      <c r="G86" s="46"/>
      <c r="H86" s="28"/>
      <c r="I86" s="28"/>
      <c r="J86" s="28"/>
    </row>
  </sheetData>
  <sheetProtection/>
  <autoFilter ref="D5:N63"/>
  <mergeCells count="1">
    <mergeCell ref="D1:G1"/>
  </mergeCells>
  <printOptions/>
  <pageMargins left="0.15748031496062992" right="0.15748031496062992" top="0.59" bottom="0.33" header="0.1968503937007874" footer="0.15748031496062992"/>
  <pageSetup horizontalDpi="600" verticalDpi="600" orientation="landscape" paperSize="9" scale="71" r:id="rId1"/>
  <headerFooter alignWithMargins="0">
    <oddFooter>&amp;R&amp;P</oddFooter>
  </headerFooter>
  <rowBreaks count="5" manualBreakCount="5">
    <brk id="13" max="21" man="1"/>
    <brk id="23" max="21" man="1"/>
    <brk id="33" max="14" man="1"/>
    <brk id="55" max="21" man="1"/>
    <brk id="6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D1">
      <selection activeCell="D1" sqref="D1:H1"/>
    </sheetView>
  </sheetViews>
  <sheetFormatPr defaultColWidth="9.140625" defaultRowHeight="12.75"/>
  <cols>
    <col min="1" max="1" width="3.00390625" style="0" hidden="1" customWidth="1"/>
    <col min="2" max="2" width="3.57421875" style="0" hidden="1" customWidth="1"/>
    <col min="3" max="3" width="3.8515625" style="0" hidden="1" customWidth="1"/>
    <col min="4" max="4" width="7.00390625" style="0" customWidth="1"/>
    <col min="5" max="5" width="8.140625" style="0" customWidth="1"/>
    <col min="6" max="6" width="15.421875" style="0" customWidth="1"/>
    <col min="7" max="7" width="31.8515625" style="21" customWidth="1"/>
    <col min="8" max="8" width="14.57421875" style="0" customWidth="1"/>
    <col min="9" max="9" width="13.421875" style="0" customWidth="1"/>
    <col min="10" max="10" width="14.28125" style="0" customWidth="1"/>
    <col min="11" max="11" width="10.421875" style="0" customWidth="1"/>
    <col min="12" max="12" width="12.57421875" style="0" customWidth="1"/>
    <col min="13" max="14" width="9.140625" style="0" hidden="1" customWidth="1"/>
    <col min="15" max="15" width="11.8515625" style="0" customWidth="1"/>
    <col min="17" max="17" width="7.28125" style="0" customWidth="1"/>
  </cols>
  <sheetData>
    <row r="1" spans="4:15" ht="25.5" customHeight="1">
      <c r="D1" s="120"/>
      <c r="E1" s="120"/>
      <c r="F1" s="120"/>
      <c r="G1" s="120"/>
      <c r="H1" s="120"/>
      <c r="L1" s="103" t="s">
        <v>183</v>
      </c>
      <c r="M1" s="103"/>
      <c r="N1" s="103"/>
      <c r="O1" s="104">
        <v>26270</v>
      </c>
    </row>
    <row r="2" ht="12.75">
      <c r="G2"/>
    </row>
    <row r="3" spans="4:7" ht="15.75">
      <c r="D3" s="48" t="s">
        <v>41</v>
      </c>
      <c r="G3"/>
    </row>
    <row r="4" ht="24.75" customHeight="1">
      <c r="G4"/>
    </row>
    <row r="5" spans="3:15" ht="78" customHeight="1">
      <c r="C5" s="2" t="s">
        <v>0</v>
      </c>
      <c r="D5" s="3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170</v>
      </c>
      <c r="J5" s="5" t="s">
        <v>168</v>
      </c>
      <c r="K5" s="5" t="s">
        <v>6</v>
      </c>
      <c r="L5" s="5" t="s">
        <v>7</v>
      </c>
      <c r="O5" s="5" t="s">
        <v>184</v>
      </c>
    </row>
    <row r="6" spans="1:19" ht="69.75" customHeight="1">
      <c r="A6">
        <v>1</v>
      </c>
      <c r="B6">
        <v>1</v>
      </c>
      <c r="C6" s="6">
        <v>8</v>
      </c>
      <c r="D6" s="86">
        <v>1</v>
      </c>
      <c r="E6" s="68">
        <v>1735</v>
      </c>
      <c r="F6" s="86" t="s">
        <v>20</v>
      </c>
      <c r="G6" s="87" t="s">
        <v>21</v>
      </c>
      <c r="H6" s="88">
        <v>3840</v>
      </c>
      <c r="I6" s="89">
        <v>2000</v>
      </c>
      <c r="J6" s="89">
        <v>2000</v>
      </c>
      <c r="K6" s="90">
        <v>29</v>
      </c>
      <c r="L6" s="91" t="s">
        <v>180</v>
      </c>
      <c r="M6" s="12" t="e">
        <f>#REF!/(J6*2)</f>
        <v>#REF!</v>
      </c>
      <c r="O6" s="96">
        <f>J6</f>
        <v>2000</v>
      </c>
      <c r="P6" s="22"/>
      <c r="S6" s="56"/>
    </row>
    <row r="7" spans="1:19" ht="45.75" customHeight="1">
      <c r="A7">
        <v>3</v>
      </c>
      <c r="B7">
        <v>3</v>
      </c>
      <c r="C7" s="13">
        <v>7</v>
      </c>
      <c r="D7" s="86">
        <v>2</v>
      </c>
      <c r="E7" s="68">
        <v>1734</v>
      </c>
      <c r="F7" s="86" t="s">
        <v>20</v>
      </c>
      <c r="G7" s="87" t="s">
        <v>22</v>
      </c>
      <c r="H7" s="88">
        <v>4000</v>
      </c>
      <c r="I7" s="89">
        <v>1250</v>
      </c>
      <c r="J7" s="89">
        <v>1250</v>
      </c>
      <c r="K7" s="90">
        <v>27.6</v>
      </c>
      <c r="L7" s="91" t="s">
        <v>180</v>
      </c>
      <c r="M7" s="14" t="e">
        <f>#REF!/(J7*2)</f>
        <v>#REF!</v>
      </c>
      <c r="N7" t="s">
        <v>8</v>
      </c>
      <c r="O7" s="96">
        <f aca="true" t="shared" si="0" ref="O7:O19">J7</f>
        <v>1250</v>
      </c>
      <c r="P7" s="22"/>
      <c r="S7" s="56"/>
    </row>
    <row r="8" spans="1:19" ht="39.75" customHeight="1">
      <c r="A8">
        <v>4</v>
      </c>
      <c r="B8">
        <v>4</v>
      </c>
      <c r="C8" s="6">
        <v>9</v>
      </c>
      <c r="D8" s="86">
        <v>3</v>
      </c>
      <c r="E8" s="68">
        <v>1732</v>
      </c>
      <c r="F8" s="86" t="s">
        <v>12</v>
      </c>
      <c r="G8" s="87" t="s">
        <v>23</v>
      </c>
      <c r="H8" s="88">
        <v>8500</v>
      </c>
      <c r="I8" s="89">
        <v>1840</v>
      </c>
      <c r="J8" s="89">
        <v>1840</v>
      </c>
      <c r="K8" s="90">
        <v>24.4</v>
      </c>
      <c r="L8" s="91" t="s">
        <v>180</v>
      </c>
      <c r="M8" s="12" t="e">
        <f>#REF!/(J8*2)</f>
        <v>#REF!</v>
      </c>
      <c r="O8" s="96">
        <f t="shared" si="0"/>
        <v>1840</v>
      </c>
      <c r="P8" s="22"/>
      <c r="S8" s="56"/>
    </row>
    <row r="9" spans="1:19" ht="84" customHeight="1">
      <c r="A9">
        <v>2</v>
      </c>
      <c r="B9">
        <v>2</v>
      </c>
      <c r="C9" s="6">
        <v>20</v>
      </c>
      <c r="D9" s="86">
        <v>4</v>
      </c>
      <c r="E9" s="68">
        <v>1733</v>
      </c>
      <c r="F9" s="86" t="s">
        <v>12</v>
      </c>
      <c r="G9" s="87" t="s">
        <v>24</v>
      </c>
      <c r="H9" s="88">
        <v>3256</v>
      </c>
      <c r="I9" s="89">
        <v>721.9</v>
      </c>
      <c r="J9" s="89">
        <v>721.9</v>
      </c>
      <c r="K9" s="90">
        <v>21.4</v>
      </c>
      <c r="L9" s="91" t="s">
        <v>180</v>
      </c>
      <c r="M9" s="12" t="e">
        <f>#REF!/(J9*2)</f>
        <v>#REF!</v>
      </c>
      <c r="O9" s="96">
        <f t="shared" si="0"/>
        <v>721.9</v>
      </c>
      <c r="P9" s="22"/>
      <c r="S9" s="56"/>
    </row>
    <row r="10" spans="1:19" ht="73.5" customHeight="1">
      <c r="A10">
        <v>5</v>
      </c>
      <c r="B10">
        <v>5</v>
      </c>
      <c r="C10" s="6">
        <v>5</v>
      </c>
      <c r="D10" s="86">
        <v>5</v>
      </c>
      <c r="E10" s="68">
        <v>1743</v>
      </c>
      <c r="F10" s="86" t="s">
        <v>25</v>
      </c>
      <c r="G10" s="87" t="s">
        <v>26</v>
      </c>
      <c r="H10" s="88">
        <v>360</v>
      </c>
      <c r="I10" s="89">
        <v>2575</v>
      </c>
      <c r="J10" s="89">
        <v>2104</v>
      </c>
      <c r="K10" s="90">
        <v>21.3</v>
      </c>
      <c r="L10" s="92"/>
      <c r="M10" s="12" t="e">
        <f>#REF!/(J10*2)</f>
        <v>#REF!</v>
      </c>
      <c r="O10" s="96">
        <f t="shared" si="0"/>
        <v>2104</v>
      </c>
      <c r="P10" s="22"/>
      <c r="S10" s="56"/>
    </row>
    <row r="11" spans="1:19" ht="67.5" customHeight="1">
      <c r="A11">
        <v>6</v>
      </c>
      <c r="B11">
        <v>6</v>
      </c>
      <c r="C11" s="13">
        <v>10</v>
      </c>
      <c r="D11" s="86">
        <v>6</v>
      </c>
      <c r="E11" s="68">
        <v>1673</v>
      </c>
      <c r="F11" s="86" t="s">
        <v>10</v>
      </c>
      <c r="G11" s="87" t="s">
        <v>27</v>
      </c>
      <c r="H11" s="88">
        <v>1017</v>
      </c>
      <c r="I11" s="89">
        <v>899.4</v>
      </c>
      <c r="J11" s="89">
        <v>899.4</v>
      </c>
      <c r="K11" s="90">
        <v>20.2</v>
      </c>
      <c r="L11" s="92"/>
      <c r="M11" s="12" t="e">
        <f>#REF!/(J11*2)</f>
        <v>#REF!</v>
      </c>
      <c r="N11" t="s">
        <v>8</v>
      </c>
      <c r="O11" s="96">
        <f t="shared" si="0"/>
        <v>899.4</v>
      </c>
      <c r="P11" s="22"/>
      <c r="S11" s="56"/>
    </row>
    <row r="12" spans="1:19" ht="70.5" customHeight="1">
      <c r="A12">
        <v>7</v>
      </c>
      <c r="B12">
        <v>7</v>
      </c>
      <c r="C12" s="6">
        <v>14</v>
      </c>
      <c r="D12" s="86">
        <v>7</v>
      </c>
      <c r="E12" s="68">
        <v>1764</v>
      </c>
      <c r="F12" s="86" t="s">
        <v>28</v>
      </c>
      <c r="G12" s="87" t="s">
        <v>29</v>
      </c>
      <c r="H12" s="88">
        <v>3619</v>
      </c>
      <c r="I12" s="89">
        <v>3000</v>
      </c>
      <c r="J12" s="89">
        <v>3000</v>
      </c>
      <c r="K12" s="90">
        <v>19.7</v>
      </c>
      <c r="L12" s="92"/>
      <c r="M12" s="12" t="e">
        <f>#REF!/(J12*2)</f>
        <v>#REF!</v>
      </c>
      <c r="N12" s="15"/>
      <c r="O12" s="96">
        <f t="shared" si="0"/>
        <v>3000</v>
      </c>
      <c r="P12" s="22"/>
      <c r="S12" s="56"/>
    </row>
    <row r="13" spans="1:19" ht="66.75" customHeight="1">
      <c r="A13">
        <v>8</v>
      </c>
      <c r="B13">
        <v>8</v>
      </c>
      <c r="C13" s="6">
        <v>16</v>
      </c>
      <c r="D13" s="86">
        <v>8</v>
      </c>
      <c r="E13" s="68">
        <v>1744</v>
      </c>
      <c r="F13" s="86" t="s">
        <v>11</v>
      </c>
      <c r="G13" s="87" t="s">
        <v>30</v>
      </c>
      <c r="H13" s="88">
        <v>4500</v>
      </c>
      <c r="I13" s="89">
        <v>1900</v>
      </c>
      <c r="J13" s="89">
        <v>1900</v>
      </c>
      <c r="K13" s="90">
        <v>19.4</v>
      </c>
      <c r="L13" s="92"/>
      <c r="M13" s="12" t="e">
        <f>#REF!/(J13*2)</f>
        <v>#REF!</v>
      </c>
      <c r="N13" s="15"/>
      <c r="O13" s="96">
        <f t="shared" si="0"/>
        <v>1900</v>
      </c>
      <c r="P13" s="22"/>
      <c r="S13" s="56"/>
    </row>
    <row r="14" spans="1:19" ht="48" customHeight="1">
      <c r="A14">
        <v>9</v>
      </c>
      <c r="B14">
        <v>9</v>
      </c>
      <c r="C14" s="13">
        <v>6</v>
      </c>
      <c r="D14" s="86">
        <v>9</v>
      </c>
      <c r="E14" s="68">
        <v>1746</v>
      </c>
      <c r="F14" s="86" t="s">
        <v>25</v>
      </c>
      <c r="G14" s="87" t="s">
        <v>31</v>
      </c>
      <c r="H14" s="88">
        <v>654</v>
      </c>
      <c r="I14" s="93">
        <v>1500</v>
      </c>
      <c r="J14" s="93">
        <v>1500</v>
      </c>
      <c r="K14" s="90">
        <v>18.3</v>
      </c>
      <c r="L14" s="92"/>
      <c r="M14" s="12" t="e">
        <f>#REF!/(J14*2)</f>
        <v>#REF!</v>
      </c>
      <c r="N14" t="s">
        <v>8</v>
      </c>
      <c r="O14" s="96">
        <f t="shared" si="0"/>
        <v>1500</v>
      </c>
      <c r="P14" s="22"/>
      <c r="S14" s="56"/>
    </row>
    <row r="15" spans="1:19" ht="61.5" customHeight="1">
      <c r="A15">
        <v>10</v>
      </c>
      <c r="B15">
        <v>10</v>
      </c>
      <c r="C15" s="6">
        <v>23</v>
      </c>
      <c r="D15" s="86">
        <v>10</v>
      </c>
      <c r="E15" s="68">
        <v>1636</v>
      </c>
      <c r="F15" s="86" t="s">
        <v>9</v>
      </c>
      <c r="G15" s="87" t="s">
        <v>32</v>
      </c>
      <c r="H15" s="88">
        <v>3190</v>
      </c>
      <c r="I15" s="93">
        <v>892.8</v>
      </c>
      <c r="J15" s="93">
        <v>892.8</v>
      </c>
      <c r="K15" s="90">
        <v>18.1</v>
      </c>
      <c r="L15" s="92"/>
      <c r="M15" s="12" t="e">
        <f>#REF!/(J15*2)</f>
        <v>#REF!</v>
      </c>
      <c r="N15" s="15"/>
      <c r="O15" s="96">
        <f t="shared" si="0"/>
        <v>892.8</v>
      </c>
      <c r="P15" s="22"/>
      <c r="S15" s="56"/>
    </row>
    <row r="16" spans="1:19" ht="75" customHeight="1">
      <c r="A16">
        <v>11</v>
      </c>
      <c r="B16">
        <v>11</v>
      </c>
      <c r="C16" s="6">
        <v>26</v>
      </c>
      <c r="D16" s="86">
        <v>11</v>
      </c>
      <c r="E16" s="68">
        <v>1716</v>
      </c>
      <c r="F16" s="86" t="s">
        <v>33</v>
      </c>
      <c r="G16" s="87" t="s">
        <v>34</v>
      </c>
      <c r="H16" s="88">
        <v>3960</v>
      </c>
      <c r="I16" s="89">
        <v>1644.8</v>
      </c>
      <c r="J16" s="89">
        <v>1644.8</v>
      </c>
      <c r="K16" s="90">
        <v>17.6</v>
      </c>
      <c r="L16" s="92"/>
      <c r="M16" s="12" t="e">
        <f>#REF!/(J16*2)</f>
        <v>#REF!</v>
      </c>
      <c r="N16" s="15"/>
      <c r="O16" s="96">
        <f t="shared" si="0"/>
        <v>1644.8</v>
      </c>
      <c r="P16" s="22"/>
      <c r="S16" s="56"/>
    </row>
    <row r="17" spans="1:19" ht="48.75" customHeight="1">
      <c r="A17">
        <v>12</v>
      </c>
      <c r="B17">
        <v>12</v>
      </c>
      <c r="C17" s="13">
        <v>21</v>
      </c>
      <c r="D17" s="86">
        <v>12</v>
      </c>
      <c r="E17" s="68">
        <v>1745</v>
      </c>
      <c r="F17" s="86" t="s">
        <v>11</v>
      </c>
      <c r="G17" s="87" t="s">
        <v>35</v>
      </c>
      <c r="H17" s="88">
        <v>2660</v>
      </c>
      <c r="I17" s="89">
        <v>1550</v>
      </c>
      <c r="J17" s="89">
        <v>1550</v>
      </c>
      <c r="K17" s="90">
        <v>17.6</v>
      </c>
      <c r="L17" s="92"/>
      <c r="M17" s="12" t="e">
        <f>#REF!/(J17*2)</f>
        <v>#REF!</v>
      </c>
      <c r="N17" t="s">
        <v>8</v>
      </c>
      <c r="O17" s="96">
        <f t="shared" si="0"/>
        <v>1550</v>
      </c>
      <c r="P17" s="22"/>
      <c r="S17" s="56"/>
    </row>
    <row r="18" spans="1:19" ht="60.75" customHeight="1">
      <c r="A18">
        <v>14</v>
      </c>
      <c r="B18">
        <v>14</v>
      </c>
      <c r="C18" s="6">
        <v>11</v>
      </c>
      <c r="D18" s="86">
        <v>13</v>
      </c>
      <c r="E18" s="68">
        <v>1779</v>
      </c>
      <c r="F18" s="94" t="s">
        <v>36</v>
      </c>
      <c r="G18" s="87" t="s">
        <v>37</v>
      </c>
      <c r="H18" s="88">
        <v>7677</v>
      </c>
      <c r="I18" s="89">
        <v>3000</v>
      </c>
      <c r="J18" s="89">
        <v>3000</v>
      </c>
      <c r="K18" s="90">
        <v>17.5</v>
      </c>
      <c r="L18" s="92"/>
      <c r="M18" s="12"/>
      <c r="O18" s="96">
        <f t="shared" si="0"/>
        <v>3000</v>
      </c>
      <c r="P18" s="22"/>
      <c r="S18" s="56"/>
    </row>
    <row r="19" spans="1:19" ht="63" customHeight="1">
      <c r="A19">
        <v>13</v>
      </c>
      <c r="B19">
        <v>13</v>
      </c>
      <c r="C19" s="13">
        <v>17</v>
      </c>
      <c r="D19" s="86">
        <v>14</v>
      </c>
      <c r="E19" s="68">
        <v>1718</v>
      </c>
      <c r="F19" s="86" t="s">
        <v>38</v>
      </c>
      <c r="G19" s="87" t="s">
        <v>39</v>
      </c>
      <c r="H19" s="88">
        <v>700</v>
      </c>
      <c r="I19" s="89">
        <v>1200</v>
      </c>
      <c r="J19" s="89">
        <v>1200</v>
      </c>
      <c r="K19" s="90">
        <v>17.2</v>
      </c>
      <c r="L19" s="92"/>
      <c r="M19" s="12" t="e">
        <f>#REF!/(J19*2)</f>
        <v>#REF!</v>
      </c>
      <c r="N19" t="s">
        <v>8</v>
      </c>
      <c r="O19" s="96">
        <f t="shared" si="0"/>
        <v>1200</v>
      </c>
      <c r="P19" s="22"/>
      <c r="S19" s="56"/>
    </row>
    <row r="20" spans="1:19" ht="55.5" customHeight="1">
      <c r="A20">
        <v>15</v>
      </c>
      <c r="C20" s="6">
        <v>1</v>
      </c>
      <c r="D20" s="86">
        <v>15</v>
      </c>
      <c r="E20" s="68">
        <v>1778</v>
      </c>
      <c r="F20" s="86" t="s">
        <v>36</v>
      </c>
      <c r="G20" s="87" t="s">
        <v>40</v>
      </c>
      <c r="H20" s="88">
        <v>9838</v>
      </c>
      <c r="I20" s="89">
        <v>3000</v>
      </c>
      <c r="J20" s="89">
        <v>3000</v>
      </c>
      <c r="K20" s="90">
        <v>17</v>
      </c>
      <c r="L20" s="92"/>
      <c r="M20" s="12" t="e">
        <f>#REF!/(J20*2)</f>
        <v>#REF!</v>
      </c>
      <c r="N20" s="15"/>
      <c r="O20" s="96">
        <v>2767.1</v>
      </c>
      <c r="P20" s="22"/>
      <c r="S20" s="56"/>
    </row>
    <row r="21" spans="4:18" ht="90" customHeight="1">
      <c r="D21" s="7">
        <v>16</v>
      </c>
      <c r="E21" s="8">
        <v>1765</v>
      </c>
      <c r="F21" s="7" t="s">
        <v>28</v>
      </c>
      <c r="G21" s="59" t="s">
        <v>43</v>
      </c>
      <c r="H21" s="10">
        <v>4960</v>
      </c>
      <c r="I21" s="11">
        <v>2500</v>
      </c>
      <c r="J21" s="11">
        <v>2500</v>
      </c>
      <c r="K21" s="58">
        <v>16</v>
      </c>
      <c r="L21" s="23"/>
      <c r="O21" s="97"/>
      <c r="P21" s="22"/>
      <c r="R21" s="53"/>
    </row>
    <row r="22" spans="4:18" ht="46.5" customHeight="1">
      <c r="D22" s="7">
        <v>17</v>
      </c>
      <c r="E22" s="8">
        <v>1691</v>
      </c>
      <c r="F22" s="7" t="s">
        <v>42</v>
      </c>
      <c r="G22" s="9" t="s">
        <v>44</v>
      </c>
      <c r="H22" s="10">
        <v>5005</v>
      </c>
      <c r="I22" s="11">
        <v>1011.2</v>
      </c>
      <c r="J22" s="11">
        <v>1011.2</v>
      </c>
      <c r="K22" s="58">
        <v>15.5</v>
      </c>
      <c r="L22" s="24"/>
      <c r="O22" s="97"/>
      <c r="P22" s="22"/>
      <c r="R22" s="53"/>
    </row>
    <row r="23" spans="4:18" ht="64.5" customHeight="1">
      <c r="D23" s="7">
        <v>18</v>
      </c>
      <c r="E23" s="60">
        <v>1751</v>
      </c>
      <c r="F23" s="7" t="s">
        <v>19</v>
      </c>
      <c r="G23" s="9" t="s">
        <v>45</v>
      </c>
      <c r="H23" s="10">
        <v>1420</v>
      </c>
      <c r="I23" s="16">
        <v>400</v>
      </c>
      <c r="J23" s="16">
        <v>400</v>
      </c>
      <c r="K23" s="58">
        <v>15.1</v>
      </c>
      <c r="L23" s="24"/>
      <c r="O23" s="97"/>
      <c r="P23" s="22"/>
      <c r="R23" s="53"/>
    </row>
    <row r="24" spans="4:18" ht="86.25" customHeight="1">
      <c r="D24" s="7">
        <v>19</v>
      </c>
      <c r="E24" s="8">
        <v>1692</v>
      </c>
      <c r="F24" s="7" t="s">
        <v>42</v>
      </c>
      <c r="G24" s="59" t="s">
        <v>46</v>
      </c>
      <c r="H24" s="10">
        <v>5989</v>
      </c>
      <c r="I24" s="11">
        <v>1272.3</v>
      </c>
      <c r="J24" s="11">
        <v>1272.3</v>
      </c>
      <c r="K24" s="58">
        <v>15</v>
      </c>
      <c r="L24" s="24"/>
      <c r="O24" s="97"/>
      <c r="P24" s="22"/>
      <c r="R24" s="53"/>
    </row>
    <row r="25" spans="4:18" ht="66.75" customHeight="1">
      <c r="D25" s="7">
        <v>20</v>
      </c>
      <c r="E25" s="8">
        <v>1752</v>
      </c>
      <c r="F25" s="7" t="s">
        <v>47</v>
      </c>
      <c r="G25" s="9" t="s">
        <v>48</v>
      </c>
      <c r="H25" s="10">
        <v>16536</v>
      </c>
      <c r="I25" s="16">
        <v>2450</v>
      </c>
      <c r="J25" s="16">
        <v>2450</v>
      </c>
      <c r="K25" s="58">
        <v>14.9</v>
      </c>
      <c r="L25" s="24"/>
      <c r="O25" s="97"/>
      <c r="P25" s="22"/>
      <c r="R25" s="53"/>
    </row>
    <row r="26" spans="4:18" ht="48" customHeight="1">
      <c r="D26" s="7">
        <v>21</v>
      </c>
      <c r="E26" s="8">
        <v>1672</v>
      </c>
      <c r="F26" s="7" t="s">
        <v>10</v>
      </c>
      <c r="G26" s="9" t="s">
        <v>49</v>
      </c>
      <c r="H26" s="10">
        <v>7350</v>
      </c>
      <c r="I26" s="11">
        <v>7895.9</v>
      </c>
      <c r="J26" s="11">
        <v>3000</v>
      </c>
      <c r="K26" s="58">
        <v>13.4</v>
      </c>
      <c r="L26" s="24"/>
      <c r="O26" s="98"/>
      <c r="P26" s="22"/>
      <c r="R26" s="53"/>
    </row>
    <row r="27" spans="4:18" ht="48" customHeight="1">
      <c r="D27" s="7">
        <v>22</v>
      </c>
      <c r="E27" s="8">
        <v>1749</v>
      </c>
      <c r="F27" s="7" t="s">
        <v>171</v>
      </c>
      <c r="G27" s="9" t="s">
        <v>181</v>
      </c>
      <c r="H27" s="10">
        <v>8182</v>
      </c>
      <c r="I27" s="11">
        <v>2553</v>
      </c>
      <c r="J27" s="11">
        <v>2553</v>
      </c>
      <c r="K27" s="58">
        <v>12.9</v>
      </c>
      <c r="L27" s="65"/>
      <c r="O27" s="98"/>
      <c r="P27" s="22"/>
      <c r="R27" s="53"/>
    </row>
    <row r="28" spans="4:18" ht="91.5" customHeight="1">
      <c r="D28" s="7">
        <v>23</v>
      </c>
      <c r="E28" s="8">
        <v>1753</v>
      </c>
      <c r="F28" s="7" t="s">
        <v>47</v>
      </c>
      <c r="G28" s="9" t="s">
        <v>50</v>
      </c>
      <c r="H28" s="10">
        <v>19017</v>
      </c>
      <c r="I28" s="11">
        <v>2600</v>
      </c>
      <c r="J28" s="11">
        <v>2600</v>
      </c>
      <c r="K28" s="58">
        <v>12.8</v>
      </c>
      <c r="L28" s="24"/>
      <c r="O28" s="98"/>
      <c r="P28" s="22"/>
      <c r="R28" s="53"/>
    </row>
    <row r="29" spans="4:18" ht="81.75" customHeight="1">
      <c r="D29" s="7">
        <v>24</v>
      </c>
      <c r="E29" s="60">
        <v>1728</v>
      </c>
      <c r="F29" s="7" t="s">
        <v>18</v>
      </c>
      <c r="G29" s="9" t="s">
        <v>53</v>
      </c>
      <c r="H29" s="10">
        <v>1800.75</v>
      </c>
      <c r="I29" s="11">
        <v>795.4</v>
      </c>
      <c r="J29" s="25">
        <v>795.3</v>
      </c>
      <c r="K29" s="58">
        <v>12.7</v>
      </c>
      <c r="L29" s="24"/>
      <c r="O29" s="98"/>
      <c r="P29" s="22"/>
      <c r="R29" s="53"/>
    </row>
    <row r="30" spans="4:18" ht="72.75" customHeight="1">
      <c r="D30" s="7">
        <v>25</v>
      </c>
      <c r="E30" s="8">
        <v>1780</v>
      </c>
      <c r="F30" s="7" t="s">
        <v>51</v>
      </c>
      <c r="G30" s="9" t="s">
        <v>52</v>
      </c>
      <c r="H30" s="10">
        <v>21932</v>
      </c>
      <c r="I30" s="11">
        <v>4573</v>
      </c>
      <c r="J30" s="25">
        <v>3000</v>
      </c>
      <c r="K30" s="58">
        <v>12.7</v>
      </c>
      <c r="L30" s="24"/>
      <c r="O30" s="98"/>
      <c r="P30" s="22"/>
      <c r="R30" s="53"/>
    </row>
    <row r="31" spans="4:18" ht="64.5" customHeight="1">
      <c r="D31" s="7">
        <v>26</v>
      </c>
      <c r="E31" s="8">
        <v>1717</v>
      </c>
      <c r="F31" s="7" t="s">
        <v>38</v>
      </c>
      <c r="G31" s="9" t="s">
        <v>54</v>
      </c>
      <c r="H31" s="10">
        <v>4194</v>
      </c>
      <c r="I31" s="11">
        <v>5400</v>
      </c>
      <c r="J31" s="25">
        <v>3000</v>
      </c>
      <c r="K31" s="58">
        <v>12.1</v>
      </c>
      <c r="L31" s="24"/>
      <c r="O31" s="98"/>
      <c r="P31" s="22"/>
      <c r="R31" s="53"/>
    </row>
    <row r="32" spans="4:18" ht="92.25" customHeight="1">
      <c r="D32" s="7">
        <v>27</v>
      </c>
      <c r="E32" s="8">
        <v>1721</v>
      </c>
      <c r="F32" s="7" t="s">
        <v>33</v>
      </c>
      <c r="G32" s="9" t="s">
        <v>55</v>
      </c>
      <c r="H32" s="10">
        <v>5135</v>
      </c>
      <c r="I32" s="11">
        <v>1883.7</v>
      </c>
      <c r="J32" s="25">
        <v>1883.7</v>
      </c>
      <c r="K32" s="58">
        <v>10.2</v>
      </c>
      <c r="L32" s="24"/>
      <c r="O32" s="98"/>
      <c r="R32" s="53"/>
    </row>
    <row r="33" spans="4:18" ht="63" customHeight="1">
      <c r="D33" s="7">
        <v>28</v>
      </c>
      <c r="E33" s="8">
        <v>1761</v>
      </c>
      <c r="F33" s="7" t="s">
        <v>56</v>
      </c>
      <c r="G33" s="9" t="s">
        <v>57</v>
      </c>
      <c r="H33" s="10">
        <v>1360</v>
      </c>
      <c r="I33" s="11">
        <v>340.2</v>
      </c>
      <c r="J33" s="25">
        <v>340.2</v>
      </c>
      <c r="K33" s="99">
        <v>5.7</v>
      </c>
      <c r="L33" s="100"/>
      <c r="O33" s="101"/>
      <c r="R33" s="53"/>
    </row>
    <row r="34" spans="7:15" ht="34.5" customHeight="1">
      <c r="G34" s="18" t="s">
        <v>172</v>
      </c>
      <c r="H34" s="19">
        <v>160651.75</v>
      </c>
      <c r="I34" s="20">
        <v>60648.6</v>
      </c>
      <c r="J34" s="20">
        <v>51308.6</v>
      </c>
      <c r="K34" s="95"/>
      <c r="L34" s="95"/>
      <c r="M34" s="95"/>
      <c r="N34" s="95"/>
      <c r="O34" s="102">
        <f>SUM(O6:O33)</f>
        <v>26269.999999999996</v>
      </c>
    </row>
    <row r="35" spans="7:11" ht="33" customHeight="1">
      <c r="G35" s="49"/>
      <c r="H35" s="26"/>
      <c r="I35" s="26"/>
      <c r="J35" s="26"/>
      <c r="K35" s="119"/>
    </row>
    <row r="36" spans="7:10" ht="12" customHeight="1">
      <c r="G36" s="49"/>
      <c r="H36" s="26"/>
      <c r="I36" s="26"/>
      <c r="J36" s="26"/>
    </row>
    <row r="37" ht="12.75">
      <c r="E37" s="1"/>
    </row>
  </sheetData>
  <sheetProtection/>
  <autoFilter ref="D5:O34"/>
  <mergeCells count="1">
    <mergeCell ref="D1:H1"/>
  </mergeCells>
  <printOptions/>
  <pageMargins left="0.11811023622047245" right="0.15748031496062992" top="0.61" bottom="0.35" header="0.41" footer="0.16"/>
  <pageSetup horizontalDpi="600" verticalDpi="600" orientation="landscape" paperSize="9" scale="80" r:id="rId1"/>
  <headerFooter alignWithMargins="0">
    <oddFooter>&amp;R&amp;P</oddFooter>
  </headerFooter>
  <rowBreaks count="2" manualBreakCount="2">
    <brk id="11" min="3" max="22" man="1"/>
    <brk id="19" min="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fn01</dc:creator>
  <cp:keywords/>
  <dc:description/>
  <cp:lastModifiedBy>fn01</cp:lastModifiedBy>
  <cp:lastPrinted>2010-11-02T06:52:25Z</cp:lastPrinted>
  <dcterms:created xsi:type="dcterms:W3CDTF">2009-10-28T12:35:29Z</dcterms:created>
  <dcterms:modified xsi:type="dcterms:W3CDTF">2010-11-02T06:52:31Z</dcterms:modified>
  <cp:category/>
  <cp:version/>
  <cp:contentType/>
  <cp:contentStatus/>
</cp:coreProperties>
</file>