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bzfe34\Desktop\2018 - wyniki\"/>
    </mc:Choice>
  </mc:AlternateContent>
  <bookViews>
    <workbookView xWindow="0" yWindow="0" windowWidth="21840" windowHeight="12435"/>
  </bookViews>
  <sheets>
    <sheet name="moduł2" sheetId="1" r:id="rId1"/>
  </sheets>
  <definedNames>
    <definedName name="_xlnm._FilterDatabase" localSheetId="0" hidden="1">moduł2!$A$1:$M$479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7" i="1"/>
  <c r="N8" i="1"/>
  <c r="P8" i="1" s="1"/>
  <c r="N9" i="1"/>
  <c r="N10" i="1"/>
  <c r="P10" i="1" s="1"/>
  <c r="N11" i="1"/>
  <c r="N12" i="1"/>
  <c r="P12" i="1" s="1"/>
  <c r="N13" i="1"/>
  <c r="N14" i="1"/>
  <c r="P14" i="1" s="1"/>
  <c r="N15" i="1"/>
  <c r="N16" i="1"/>
  <c r="P16" i="1" s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P26" i="1" s="1"/>
  <c r="N27" i="1"/>
  <c r="N28" i="1"/>
  <c r="P28" i="1" s="1"/>
  <c r="N29" i="1"/>
  <c r="N30" i="1"/>
  <c r="P30" i="1" s="1"/>
  <c r="N31" i="1"/>
  <c r="N32" i="1"/>
  <c r="P32" i="1" s="1"/>
  <c r="N33" i="1"/>
  <c r="N34" i="1"/>
  <c r="P34" i="1" s="1"/>
  <c r="N35" i="1"/>
  <c r="N36" i="1"/>
  <c r="P36" i="1" s="1"/>
  <c r="N37" i="1"/>
  <c r="N38" i="1"/>
  <c r="P38" i="1" s="1"/>
  <c r="N39" i="1"/>
  <c r="N40" i="1"/>
  <c r="P40" i="1" s="1"/>
  <c r="N41" i="1"/>
  <c r="N42" i="1"/>
  <c r="P42" i="1" s="1"/>
  <c r="N43" i="1"/>
  <c r="N44" i="1"/>
  <c r="P44" i="1" s="1"/>
  <c r="N45" i="1"/>
  <c r="N46" i="1"/>
  <c r="P46" i="1" s="1"/>
  <c r="N47" i="1"/>
  <c r="N48" i="1"/>
  <c r="P48" i="1" s="1"/>
  <c r="N49" i="1"/>
  <c r="N50" i="1"/>
  <c r="P50" i="1" s="1"/>
  <c r="N51" i="1"/>
  <c r="N52" i="1"/>
  <c r="P52" i="1" s="1"/>
  <c r="N53" i="1"/>
  <c r="N54" i="1"/>
  <c r="P54" i="1" s="1"/>
  <c r="N55" i="1"/>
  <c r="N56" i="1"/>
  <c r="P56" i="1" s="1"/>
  <c r="N57" i="1"/>
  <c r="N58" i="1"/>
  <c r="P58" i="1" s="1"/>
  <c r="N59" i="1"/>
  <c r="N60" i="1"/>
  <c r="P60" i="1" s="1"/>
  <c r="N61" i="1"/>
  <c r="N62" i="1"/>
  <c r="P62" i="1" s="1"/>
  <c r="N63" i="1"/>
  <c r="N64" i="1"/>
  <c r="P64" i="1" s="1"/>
  <c r="N65" i="1"/>
  <c r="N66" i="1"/>
  <c r="P66" i="1" s="1"/>
  <c r="N67" i="1"/>
  <c r="N68" i="1"/>
  <c r="P68" i="1" s="1"/>
  <c r="N69" i="1"/>
  <c r="N70" i="1"/>
  <c r="P70" i="1" s="1"/>
  <c r="N71" i="1"/>
  <c r="N72" i="1"/>
  <c r="P72" i="1" s="1"/>
  <c r="N73" i="1"/>
  <c r="N74" i="1"/>
  <c r="P74" i="1" s="1"/>
  <c r="N75" i="1"/>
  <c r="N76" i="1"/>
  <c r="P76" i="1" s="1"/>
  <c r="N77" i="1"/>
  <c r="N78" i="1"/>
  <c r="P78" i="1" s="1"/>
  <c r="N79" i="1"/>
  <c r="N80" i="1"/>
  <c r="P80" i="1" s="1"/>
  <c r="N81" i="1"/>
  <c r="N82" i="1"/>
  <c r="P82" i="1" s="1"/>
  <c r="N83" i="1"/>
  <c r="N84" i="1"/>
  <c r="P84" i="1" s="1"/>
  <c r="N85" i="1"/>
  <c r="N86" i="1"/>
  <c r="P86" i="1" s="1"/>
  <c r="N87" i="1"/>
  <c r="N88" i="1"/>
  <c r="P88" i="1" s="1"/>
  <c r="N89" i="1"/>
  <c r="N90" i="1"/>
  <c r="P90" i="1" s="1"/>
  <c r="N91" i="1"/>
  <c r="N92" i="1"/>
  <c r="P92" i="1" s="1"/>
  <c r="N93" i="1"/>
  <c r="N94" i="1"/>
  <c r="P94" i="1" s="1"/>
  <c r="N95" i="1"/>
  <c r="N96" i="1"/>
  <c r="P96" i="1" s="1"/>
  <c r="N97" i="1"/>
  <c r="N98" i="1"/>
  <c r="P98" i="1" s="1"/>
  <c r="N99" i="1"/>
  <c r="N100" i="1"/>
  <c r="P100" i="1" s="1"/>
  <c r="N101" i="1"/>
  <c r="N102" i="1"/>
  <c r="P102" i="1" s="1"/>
  <c r="N103" i="1"/>
  <c r="N104" i="1"/>
  <c r="P104" i="1" s="1"/>
  <c r="N105" i="1"/>
  <c r="N106" i="1"/>
  <c r="P106" i="1" s="1"/>
  <c r="N107" i="1"/>
  <c r="N108" i="1"/>
  <c r="P108" i="1" s="1"/>
  <c r="N109" i="1"/>
  <c r="N110" i="1"/>
  <c r="P110" i="1" s="1"/>
  <c r="N111" i="1"/>
  <c r="N112" i="1"/>
  <c r="P112" i="1" s="1"/>
  <c r="N113" i="1"/>
  <c r="N114" i="1"/>
  <c r="P114" i="1" s="1"/>
  <c r="N115" i="1"/>
  <c r="N116" i="1"/>
  <c r="P116" i="1" s="1"/>
  <c r="N117" i="1"/>
  <c r="N118" i="1"/>
  <c r="P118" i="1" s="1"/>
  <c r="N119" i="1"/>
  <c r="N120" i="1"/>
  <c r="P120" i="1" s="1"/>
  <c r="N121" i="1"/>
  <c r="N122" i="1"/>
  <c r="P122" i="1" s="1"/>
  <c r="N123" i="1"/>
  <c r="N124" i="1"/>
  <c r="P124" i="1" s="1"/>
  <c r="N125" i="1"/>
  <c r="N126" i="1"/>
  <c r="P126" i="1" s="1"/>
  <c r="N127" i="1"/>
  <c r="N128" i="1"/>
  <c r="P128" i="1" s="1"/>
  <c r="N129" i="1"/>
  <c r="N130" i="1"/>
  <c r="P130" i="1" s="1"/>
  <c r="N131" i="1"/>
  <c r="N132" i="1"/>
  <c r="P132" i="1" s="1"/>
  <c r="N133" i="1"/>
  <c r="N134" i="1"/>
  <c r="P134" i="1" s="1"/>
  <c r="N135" i="1"/>
  <c r="N136" i="1"/>
  <c r="P136" i="1" s="1"/>
  <c r="N137" i="1"/>
  <c r="N138" i="1"/>
  <c r="P138" i="1" s="1"/>
  <c r="N139" i="1"/>
  <c r="N140" i="1"/>
  <c r="P140" i="1" s="1"/>
  <c r="N141" i="1"/>
  <c r="N142" i="1"/>
  <c r="P142" i="1" s="1"/>
  <c r="N143" i="1"/>
  <c r="N144" i="1"/>
  <c r="P144" i="1" s="1"/>
  <c r="N145" i="1"/>
  <c r="N146" i="1"/>
  <c r="P146" i="1" s="1"/>
  <c r="N147" i="1"/>
  <c r="N148" i="1"/>
  <c r="P148" i="1" s="1"/>
  <c r="N149" i="1"/>
  <c r="N150" i="1"/>
  <c r="P150" i="1" s="1"/>
  <c r="N151" i="1"/>
  <c r="N152" i="1"/>
  <c r="P152" i="1" s="1"/>
  <c r="N153" i="1"/>
  <c r="N154" i="1"/>
  <c r="P154" i="1" s="1"/>
  <c r="N155" i="1"/>
  <c r="N156" i="1"/>
  <c r="P156" i="1" s="1"/>
  <c r="N157" i="1"/>
  <c r="N158" i="1"/>
  <c r="P158" i="1" s="1"/>
  <c r="N159" i="1"/>
  <c r="N160" i="1"/>
  <c r="P160" i="1" s="1"/>
  <c r="N161" i="1"/>
  <c r="N162" i="1"/>
  <c r="P162" i="1" s="1"/>
  <c r="N163" i="1"/>
  <c r="N164" i="1"/>
  <c r="P164" i="1" s="1"/>
  <c r="N165" i="1"/>
  <c r="N166" i="1"/>
  <c r="P166" i="1" s="1"/>
  <c r="N167" i="1"/>
  <c r="N168" i="1"/>
  <c r="P168" i="1" s="1"/>
  <c r="N169" i="1"/>
  <c r="N170" i="1"/>
  <c r="P170" i="1" s="1"/>
  <c r="N171" i="1"/>
  <c r="N172" i="1"/>
  <c r="P172" i="1" s="1"/>
  <c r="N173" i="1"/>
  <c r="N174" i="1"/>
  <c r="P174" i="1" s="1"/>
  <c r="N175" i="1"/>
  <c r="N176" i="1"/>
  <c r="P176" i="1" s="1"/>
  <c r="N177" i="1"/>
  <c r="N178" i="1"/>
  <c r="P178" i="1" s="1"/>
  <c r="N179" i="1"/>
  <c r="N180" i="1"/>
  <c r="P180" i="1" s="1"/>
  <c r="N181" i="1"/>
  <c r="N182" i="1"/>
  <c r="P182" i="1" s="1"/>
  <c r="N183" i="1"/>
  <c r="N184" i="1"/>
  <c r="P184" i="1" s="1"/>
  <c r="N185" i="1"/>
  <c r="N186" i="1"/>
  <c r="P186" i="1" s="1"/>
  <c r="N187" i="1"/>
  <c r="N188" i="1"/>
  <c r="P188" i="1" s="1"/>
  <c r="N189" i="1"/>
  <c r="N190" i="1"/>
  <c r="P190" i="1" s="1"/>
  <c r="N191" i="1"/>
  <c r="N192" i="1"/>
  <c r="P192" i="1" s="1"/>
  <c r="N193" i="1"/>
  <c r="N194" i="1"/>
  <c r="P194" i="1" s="1"/>
  <c r="N195" i="1"/>
  <c r="N196" i="1"/>
  <c r="P196" i="1" s="1"/>
  <c r="N197" i="1"/>
  <c r="N198" i="1"/>
  <c r="P198" i="1" s="1"/>
  <c r="N199" i="1"/>
  <c r="N200" i="1"/>
  <c r="P200" i="1" s="1"/>
  <c r="N201" i="1"/>
  <c r="N202" i="1"/>
  <c r="P202" i="1" s="1"/>
  <c r="N203" i="1"/>
  <c r="N204" i="1"/>
  <c r="P204" i="1" s="1"/>
  <c r="N205" i="1"/>
  <c r="N206" i="1"/>
  <c r="P206" i="1" s="1"/>
  <c r="N207" i="1"/>
  <c r="N208" i="1"/>
  <c r="P208" i="1" s="1"/>
  <c r="N209" i="1"/>
  <c r="N210" i="1"/>
  <c r="P210" i="1" s="1"/>
  <c r="N211" i="1"/>
  <c r="N212" i="1"/>
  <c r="P212" i="1" s="1"/>
  <c r="N213" i="1"/>
  <c r="N214" i="1"/>
  <c r="P214" i="1" s="1"/>
  <c r="N215" i="1"/>
  <c r="N216" i="1"/>
  <c r="P216" i="1" s="1"/>
  <c r="N217" i="1"/>
  <c r="N218" i="1"/>
  <c r="P218" i="1" s="1"/>
  <c r="N219" i="1"/>
  <c r="N220" i="1"/>
  <c r="P220" i="1" s="1"/>
  <c r="N221" i="1"/>
  <c r="N222" i="1"/>
  <c r="P222" i="1" s="1"/>
  <c r="N223" i="1"/>
  <c r="N224" i="1"/>
  <c r="P224" i="1" s="1"/>
  <c r="N225" i="1"/>
  <c r="N226" i="1"/>
  <c r="P226" i="1" s="1"/>
  <c r="N227" i="1"/>
  <c r="N228" i="1"/>
  <c r="P228" i="1" s="1"/>
  <c r="N229" i="1"/>
  <c r="N230" i="1"/>
  <c r="P230" i="1" s="1"/>
  <c r="N231" i="1"/>
  <c r="N232" i="1"/>
  <c r="P232" i="1" s="1"/>
  <c r="N233" i="1"/>
  <c r="N234" i="1"/>
  <c r="P234" i="1" s="1"/>
  <c r="N235" i="1"/>
  <c r="N236" i="1"/>
  <c r="P236" i="1" s="1"/>
  <c r="N237" i="1"/>
  <c r="N238" i="1"/>
  <c r="P238" i="1" s="1"/>
  <c r="N239" i="1"/>
  <c r="N240" i="1"/>
  <c r="P240" i="1" s="1"/>
  <c r="N241" i="1"/>
  <c r="N242" i="1"/>
  <c r="P242" i="1" s="1"/>
  <c r="N243" i="1"/>
  <c r="N244" i="1"/>
  <c r="P244" i="1" s="1"/>
  <c r="N245" i="1"/>
  <c r="N246" i="1"/>
  <c r="P246" i="1" s="1"/>
  <c r="N247" i="1"/>
  <c r="N248" i="1"/>
  <c r="P248" i="1" s="1"/>
  <c r="N249" i="1"/>
  <c r="N250" i="1"/>
  <c r="P250" i="1" s="1"/>
  <c r="N251" i="1"/>
  <c r="N252" i="1"/>
  <c r="P252" i="1" s="1"/>
  <c r="N253" i="1"/>
  <c r="N254" i="1"/>
  <c r="P254" i="1" s="1"/>
  <c r="N255" i="1"/>
  <c r="N256" i="1"/>
  <c r="P256" i="1" s="1"/>
  <c r="N257" i="1"/>
  <c r="N258" i="1"/>
  <c r="P258" i="1" s="1"/>
  <c r="N259" i="1"/>
  <c r="N260" i="1"/>
  <c r="P260" i="1" s="1"/>
  <c r="N261" i="1"/>
  <c r="N262" i="1"/>
  <c r="P262" i="1" s="1"/>
  <c r="N263" i="1"/>
  <c r="N264" i="1"/>
  <c r="P264" i="1" s="1"/>
  <c r="N265" i="1"/>
  <c r="N266" i="1"/>
  <c r="P266" i="1" s="1"/>
  <c r="N267" i="1"/>
  <c r="N268" i="1"/>
  <c r="P268" i="1" s="1"/>
  <c r="N269" i="1"/>
  <c r="N270" i="1"/>
  <c r="P270" i="1" s="1"/>
  <c r="N271" i="1"/>
  <c r="N272" i="1"/>
  <c r="P272" i="1" s="1"/>
  <c r="N273" i="1"/>
  <c r="N274" i="1"/>
  <c r="P274" i="1" s="1"/>
  <c r="N275" i="1"/>
  <c r="N276" i="1"/>
  <c r="P276" i="1" s="1"/>
  <c r="N277" i="1"/>
  <c r="N278" i="1"/>
  <c r="P278" i="1" s="1"/>
  <c r="N279" i="1"/>
  <c r="N280" i="1"/>
  <c r="P280" i="1" s="1"/>
  <c r="N281" i="1"/>
  <c r="N282" i="1"/>
  <c r="P282" i="1" s="1"/>
  <c r="N283" i="1"/>
  <c r="N284" i="1"/>
  <c r="P284" i="1" s="1"/>
  <c r="N285" i="1"/>
  <c r="N286" i="1"/>
  <c r="P286" i="1" s="1"/>
  <c r="N287" i="1"/>
  <c r="N288" i="1"/>
  <c r="P288" i="1" s="1"/>
  <c r="N289" i="1"/>
  <c r="N290" i="1"/>
  <c r="P290" i="1" s="1"/>
  <c r="N291" i="1"/>
  <c r="N292" i="1"/>
  <c r="P292" i="1" s="1"/>
  <c r="N293" i="1"/>
  <c r="N294" i="1"/>
  <c r="P294" i="1" s="1"/>
  <c r="N295" i="1"/>
  <c r="N296" i="1"/>
  <c r="P296" i="1" s="1"/>
  <c r="N297" i="1"/>
  <c r="N298" i="1"/>
  <c r="P298" i="1" s="1"/>
  <c r="N299" i="1"/>
  <c r="N300" i="1"/>
  <c r="P300" i="1" s="1"/>
  <c r="N301" i="1"/>
  <c r="N302" i="1"/>
  <c r="P302" i="1" s="1"/>
  <c r="N303" i="1"/>
  <c r="N304" i="1"/>
  <c r="P304" i="1" s="1"/>
  <c r="N305" i="1"/>
  <c r="N306" i="1"/>
  <c r="P306" i="1" s="1"/>
  <c r="N307" i="1"/>
  <c r="N308" i="1"/>
  <c r="P308" i="1" s="1"/>
  <c r="N309" i="1"/>
  <c r="N310" i="1"/>
  <c r="P310" i="1" s="1"/>
  <c r="N311" i="1"/>
  <c r="N312" i="1"/>
  <c r="P312" i="1" s="1"/>
  <c r="N313" i="1"/>
  <c r="N314" i="1"/>
  <c r="P314" i="1" s="1"/>
  <c r="N315" i="1"/>
  <c r="N316" i="1"/>
  <c r="P316" i="1" s="1"/>
  <c r="N317" i="1"/>
  <c r="N318" i="1"/>
  <c r="P318" i="1" s="1"/>
  <c r="N319" i="1"/>
  <c r="N320" i="1"/>
  <c r="P320" i="1" s="1"/>
  <c r="N321" i="1"/>
  <c r="N322" i="1"/>
  <c r="P322" i="1" s="1"/>
  <c r="N323" i="1"/>
  <c r="N324" i="1"/>
  <c r="P324" i="1" s="1"/>
  <c r="N325" i="1"/>
  <c r="N326" i="1"/>
  <c r="P326" i="1" s="1"/>
  <c r="N327" i="1"/>
  <c r="N328" i="1"/>
  <c r="P328" i="1" s="1"/>
  <c r="N329" i="1"/>
  <c r="N330" i="1"/>
  <c r="P330" i="1" s="1"/>
  <c r="N331" i="1"/>
  <c r="N332" i="1"/>
  <c r="P332" i="1" s="1"/>
  <c r="N333" i="1"/>
  <c r="N334" i="1"/>
  <c r="P334" i="1" s="1"/>
  <c r="N335" i="1"/>
  <c r="N336" i="1"/>
  <c r="P336" i="1" s="1"/>
  <c r="N337" i="1"/>
  <c r="N338" i="1"/>
  <c r="P338" i="1" s="1"/>
  <c r="N339" i="1"/>
  <c r="N340" i="1"/>
  <c r="P340" i="1" s="1"/>
  <c r="N341" i="1"/>
  <c r="N342" i="1"/>
  <c r="P342" i="1" s="1"/>
  <c r="N343" i="1"/>
  <c r="N344" i="1"/>
  <c r="P344" i="1" s="1"/>
  <c r="N345" i="1"/>
  <c r="N346" i="1"/>
  <c r="P346" i="1" s="1"/>
  <c r="N347" i="1"/>
  <c r="N348" i="1"/>
  <c r="P348" i="1" s="1"/>
  <c r="N349" i="1"/>
  <c r="N350" i="1"/>
  <c r="P350" i="1" s="1"/>
  <c r="N351" i="1"/>
  <c r="N352" i="1"/>
  <c r="P352" i="1" s="1"/>
  <c r="N353" i="1"/>
  <c r="N354" i="1"/>
  <c r="P354" i="1" s="1"/>
  <c r="N355" i="1"/>
  <c r="N356" i="1"/>
  <c r="P356" i="1" s="1"/>
  <c r="N357" i="1"/>
  <c r="N358" i="1"/>
  <c r="P358" i="1" s="1"/>
  <c r="N359" i="1"/>
  <c r="N360" i="1"/>
  <c r="P360" i="1" s="1"/>
  <c r="N361" i="1"/>
  <c r="N362" i="1"/>
  <c r="P362" i="1" s="1"/>
  <c r="N363" i="1"/>
  <c r="N364" i="1"/>
  <c r="P364" i="1" s="1"/>
  <c r="N365" i="1"/>
  <c r="N366" i="1"/>
  <c r="P366" i="1" s="1"/>
  <c r="N367" i="1"/>
  <c r="N368" i="1"/>
  <c r="P368" i="1" s="1"/>
  <c r="N369" i="1"/>
  <c r="N370" i="1"/>
  <c r="P370" i="1" s="1"/>
  <c r="N371" i="1"/>
  <c r="N372" i="1"/>
  <c r="P372" i="1" s="1"/>
  <c r="N373" i="1"/>
  <c r="N374" i="1"/>
  <c r="P374" i="1" s="1"/>
  <c r="N375" i="1"/>
  <c r="N376" i="1"/>
  <c r="P376" i="1" s="1"/>
  <c r="N377" i="1"/>
  <c r="N378" i="1"/>
  <c r="P378" i="1" s="1"/>
  <c r="N379" i="1"/>
  <c r="N380" i="1"/>
  <c r="P380" i="1" s="1"/>
  <c r="N381" i="1"/>
  <c r="N382" i="1"/>
  <c r="P382" i="1" s="1"/>
  <c r="N383" i="1"/>
  <c r="N384" i="1"/>
  <c r="P384" i="1" s="1"/>
  <c r="N385" i="1"/>
  <c r="N386" i="1"/>
  <c r="P386" i="1" s="1"/>
  <c r="N387" i="1"/>
  <c r="N388" i="1"/>
  <c r="P388" i="1" s="1"/>
  <c r="N389" i="1"/>
  <c r="N390" i="1"/>
  <c r="P390" i="1" s="1"/>
  <c r="N391" i="1"/>
  <c r="N392" i="1"/>
  <c r="P392" i="1" s="1"/>
  <c r="N393" i="1"/>
  <c r="N394" i="1"/>
  <c r="P394" i="1" s="1"/>
  <c r="N395" i="1"/>
  <c r="N396" i="1"/>
  <c r="P396" i="1" s="1"/>
  <c r="N397" i="1"/>
  <c r="N398" i="1"/>
  <c r="P398" i="1" s="1"/>
  <c r="N399" i="1"/>
  <c r="N400" i="1"/>
  <c r="P400" i="1" s="1"/>
  <c r="N401" i="1"/>
  <c r="N402" i="1"/>
  <c r="P402" i="1" s="1"/>
  <c r="N403" i="1"/>
  <c r="N404" i="1"/>
  <c r="P404" i="1" s="1"/>
  <c r="N405" i="1"/>
  <c r="N406" i="1"/>
  <c r="P406" i="1" s="1"/>
  <c r="N407" i="1"/>
  <c r="N408" i="1"/>
  <c r="P408" i="1" s="1"/>
  <c r="N409" i="1"/>
  <c r="N410" i="1"/>
  <c r="P410" i="1" s="1"/>
  <c r="N411" i="1"/>
  <c r="N412" i="1"/>
  <c r="P412" i="1" s="1"/>
  <c r="N413" i="1"/>
  <c r="N414" i="1"/>
  <c r="P414" i="1" s="1"/>
  <c r="N415" i="1"/>
  <c r="N416" i="1"/>
  <c r="P416" i="1" s="1"/>
  <c r="N417" i="1"/>
  <c r="N418" i="1"/>
  <c r="P418" i="1" s="1"/>
  <c r="N419" i="1"/>
  <c r="N420" i="1"/>
  <c r="P420" i="1" s="1"/>
  <c r="N421" i="1"/>
  <c r="N422" i="1"/>
  <c r="P422" i="1" s="1"/>
  <c r="N423" i="1"/>
  <c r="N424" i="1"/>
  <c r="P424" i="1" s="1"/>
  <c r="N425" i="1"/>
  <c r="N426" i="1"/>
  <c r="P426" i="1" s="1"/>
  <c r="N427" i="1"/>
  <c r="N428" i="1"/>
  <c r="P428" i="1" s="1"/>
  <c r="N429" i="1"/>
  <c r="N430" i="1"/>
  <c r="P430" i="1" s="1"/>
  <c r="N431" i="1"/>
  <c r="N432" i="1"/>
  <c r="P432" i="1" s="1"/>
  <c r="N433" i="1"/>
  <c r="N434" i="1"/>
  <c r="P434" i="1" s="1"/>
  <c r="N435" i="1"/>
  <c r="N436" i="1"/>
  <c r="P436" i="1" s="1"/>
  <c r="N437" i="1"/>
  <c r="N438" i="1"/>
  <c r="P438" i="1" s="1"/>
  <c r="N439" i="1"/>
  <c r="N440" i="1"/>
  <c r="P440" i="1" s="1"/>
  <c r="N441" i="1"/>
  <c r="N442" i="1"/>
  <c r="P442" i="1" s="1"/>
  <c r="N443" i="1"/>
  <c r="N444" i="1"/>
  <c r="P444" i="1" s="1"/>
  <c r="N445" i="1"/>
  <c r="N446" i="1"/>
  <c r="P446" i="1" s="1"/>
  <c r="N447" i="1"/>
  <c r="N448" i="1"/>
  <c r="P448" i="1" s="1"/>
  <c r="N449" i="1"/>
  <c r="N450" i="1"/>
  <c r="P450" i="1" s="1"/>
  <c r="N451" i="1"/>
  <c r="N452" i="1"/>
  <c r="P452" i="1" s="1"/>
  <c r="N453" i="1"/>
  <c r="N454" i="1"/>
  <c r="P454" i="1" s="1"/>
  <c r="N455" i="1"/>
  <c r="N456" i="1"/>
  <c r="P456" i="1" s="1"/>
  <c r="N457" i="1"/>
  <c r="N458" i="1"/>
  <c r="P458" i="1" s="1"/>
  <c r="N459" i="1"/>
  <c r="N460" i="1"/>
  <c r="P460" i="1" s="1"/>
  <c r="N461" i="1"/>
  <c r="N462" i="1"/>
  <c r="P462" i="1" s="1"/>
  <c r="N463" i="1"/>
  <c r="N464" i="1"/>
  <c r="P464" i="1" s="1"/>
  <c r="N465" i="1"/>
  <c r="N466" i="1"/>
  <c r="P466" i="1" s="1"/>
  <c r="N467" i="1"/>
  <c r="N468" i="1"/>
  <c r="P468" i="1" s="1"/>
  <c r="N469" i="1"/>
  <c r="N470" i="1"/>
  <c r="P470" i="1" s="1"/>
  <c r="N471" i="1"/>
  <c r="N472" i="1"/>
  <c r="P472" i="1" s="1"/>
  <c r="N473" i="1"/>
  <c r="N474" i="1"/>
  <c r="P474" i="1" s="1"/>
  <c r="N475" i="1"/>
  <c r="N476" i="1"/>
  <c r="P476" i="1" s="1"/>
  <c r="N477" i="1"/>
  <c r="N478" i="1"/>
  <c r="P478" i="1" s="1"/>
  <c r="N479" i="1"/>
  <c r="N7" i="1"/>
  <c r="P7" i="1" s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61" i="1"/>
  <c r="M360" i="1"/>
  <c r="M332" i="1"/>
  <c r="M318" i="1"/>
  <c r="M317" i="1"/>
  <c r="M285" i="1"/>
  <c r="M283" i="1"/>
  <c r="M282" i="1"/>
  <c r="M279" i="1"/>
  <c r="M278" i="1"/>
  <c r="M266" i="1"/>
  <c r="M264" i="1"/>
  <c r="M261" i="1"/>
  <c r="M260" i="1"/>
  <c r="M256" i="1"/>
  <c r="M250" i="1"/>
  <c r="M249" i="1"/>
  <c r="M248" i="1"/>
  <c r="M247" i="1"/>
  <c r="M246" i="1"/>
  <c r="M245" i="1"/>
  <c r="M244" i="1"/>
  <c r="M243" i="1"/>
  <c r="M242" i="1"/>
  <c r="M241" i="1"/>
  <c r="M240" i="1"/>
  <c r="M238" i="1"/>
  <c r="M233" i="1"/>
  <c r="M221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C108" i="1"/>
  <c r="C101" i="1"/>
  <c r="C99" i="1"/>
  <c r="C100" i="1" s="1"/>
  <c r="C102" i="1" s="1"/>
  <c r="C103" i="1" s="1"/>
  <c r="C104" i="1" s="1"/>
  <c r="C105" i="1" s="1"/>
  <c r="C106" i="1" s="1"/>
  <c r="C107" i="1" s="1"/>
  <c r="C109" i="1" s="1"/>
  <c r="C110" i="1" s="1"/>
  <c r="C111" i="1" s="1"/>
  <c r="C112" i="1" s="1"/>
  <c r="C113" i="1" s="1"/>
  <c r="M95" i="1"/>
  <c r="M94" i="1"/>
  <c r="M93" i="1"/>
  <c r="M92" i="1"/>
  <c r="M91" i="1"/>
  <c r="M90" i="1"/>
  <c r="M89" i="1"/>
  <c r="M88" i="1"/>
  <c r="M86" i="1"/>
  <c r="M83" i="1"/>
  <c r="M82" i="1"/>
  <c r="M81" i="1"/>
  <c r="M80" i="1"/>
  <c r="M79" i="1"/>
  <c r="M78" i="1"/>
  <c r="M77" i="1"/>
  <c r="M68" i="1"/>
  <c r="M60" i="1"/>
  <c r="M59" i="1"/>
  <c r="M58" i="1"/>
  <c r="M57" i="1"/>
  <c r="M56" i="1"/>
  <c r="M55" i="1"/>
  <c r="M54" i="1"/>
  <c r="M53" i="1"/>
  <c r="M52" i="1"/>
  <c r="M51" i="1"/>
  <c r="P337" i="1" l="1"/>
  <c r="P321" i="1"/>
  <c r="P305" i="1"/>
  <c r="P289" i="1"/>
  <c r="P345" i="1"/>
  <c r="P329" i="1"/>
  <c r="P313" i="1"/>
  <c r="P297" i="1"/>
  <c r="P281" i="1"/>
  <c r="P477" i="1"/>
  <c r="P473" i="1"/>
  <c r="P469" i="1"/>
  <c r="P465" i="1"/>
  <c r="P461" i="1"/>
  <c r="P457" i="1"/>
  <c r="P453" i="1"/>
  <c r="P449" i="1"/>
  <c r="P445" i="1"/>
  <c r="P441" i="1"/>
  <c r="P437" i="1"/>
  <c r="P433" i="1"/>
  <c r="P429" i="1"/>
  <c r="P425" i="1"/>
  <c r="P421" i="1"/>
  <c r="P417" i="1"/>
  <c r="P413" i="1"/>
  <c r="P409" i="1"/>
  <c r="P405" i="1"/>
  <c r="P401" i="1"/>
  <c r="P397" i="1"/>
  <c r="P393" i="1"/>
  <c r="P389" i="1"/>
  <c r="P385" i="1"/>
  <c r="P381" i="1"/>
  <c r="P377" i="1"/>
  <c r="P373" i="1"/>
  <c r="P369" i="1"/>
  <c r="P365" i="1"/>
  <c r="P361" i="1"/>
  <c r="P357" i="1"/>
  <c r="P353" i="1"/>
  <c r="P349" i="1"/>
  <c r="P341" i="1"/>
  <c r="P333" i="1"/>
  <c r="P325" i="1"/>
  <c r="P317" i="1"/>
  <c r="P309" i="1"/>
  <c r="P301" i="1"/>
  <c r="P293" i="1"/>
  <c r="P285" i="1"/>
  <c r="P277" i="1"/>
  <c r="P273" i="1"/>
  <c r="P269" i="1"/>
  <c r="P265" i="1"/>
  <c r="P261" i="1"/>
  <c r="P257" i="1"/>
  <c r="P253" i="1"/>
  <c r="P249" i="1"/>
  <c r="P245" i="1"/>
  <c r="P241" i="1"/>
  <c r="P237" i="1"/>
  <c r="P233" i="1"/>
  <c r="P229" i="1"/>
  <c r="P479" i="1"/>
  <c r="P475" i="1"/>
  <c r="P471" i="1"/>
  <c r="P467" i="1"/>
  <c r="P463" i="1"/>
  <c r="P459" i="1"/>
  <c r="P455" i="1"/>
  <c r="P451" i="1"/>
  <c r="P447" i="1"/>
  <c r="P443" i="1"/>
  <c r="P439" i="1"/>
  <c r="P435" i="1"/>
  <c r="P431" i="1"/>
  <c r="P427" i="1"/>
  <c r="P423" i="1"/>
  <c r="P419" i="1"/>
  <c r="P415" i="1"/>
  <c r="P411" i="1"/>
  <c r="P407" i="1"/>
  <c r="P403" i="1"/>
  <c r="P399" i="1"/>
  <c r="P395" i="1"/>
  <c r="P391" i="1"/>
  <c r="P387" i="1"/>
  <c r="P383" i="1"/>
  <c r="P379" i="1"/>
  <c r="P375" i="1"/>
  <c r="P371" i="1"/>
  <c r="P367" i="1"/>
  <c r="P363" i="1"/>
  <c r="P359" i="1"/>
  <c r="P355" i="1"/>
  <c r="P351" i="1"/>
  <c r="P347" i="1"/>
  <c r="P343" i="1"/>
  <c r="P339" i="1"/>
  <c r="P335" i="1"/>
  <c r="P331" i="1"/>
  <c r="P327" i="1"/>
  <c r="P323" i="1"/>
  <c r="P319" i="1"/>
  <c r="P315" i="1"/>
  <c r="P311" i="1"/>
  <c r="P307" i="1"/>
  <c r="P303" i="1"/>
  <c r="P299" i="1"/>
  <c r="P295" i="1"/>
  <c r="P291" i="1"/>
  <c r="P287" i="1"/>
  <c r="P283" i="1"/>
  <c r="P279" i="1"/>
  <c r="P275" i="1"/>
  <c r="P271" i="1"/>
  <c r="P267" i="1"/>
  <c r="P263" i="1"/>
  <c r="P259" i="1"/>
  <c r="P255" i="1"/>
  <c r="P251" i="1"/>
  <c r="P247" i="1"/>
  <c r="P243" i="1"/>
  <c r="P239" i="1"/>
  <c r="P235" i="1"/>
  <c r="P231" i="1"/>
  <c r="P227" i="1"/>
  <c r="P223" i="1"/>
  <c r="P219" i="1"/>
  <c r="P215" i="1"/>
  <c r="P211" i="1"/>
  <c r="P207" i="1"/>
  <c r="P203" i="1"/>
  <c r="P199" i="1"/>
  <c r="P195" i="1"/>
  <c r="P191" i="1"/>
  <c r="P187" i="1"/>
  <c r="P183" i="1"/>
  <c r="P179" i="1"/>
  <c r="P175" i="1"/>
  <c r="P171" i="1"/>
  <c r="P167" i="1"/>
  <c r="P163" i="1"/>
  <c r="P159" i="1"/>
  <c r="P155" i="1"/>
  <c r="P151" i="1"/>
  <c r="P147" i="1"/>
  <c r="P143" i="1"/>
  <c r="P139" i="1"/>
  <c r="P135" i="1"/>
  <c r="P131" i="1"/>
  <c r="P127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25" i="1"/>
  <c r="P221" i="1"/>
  <c r="P217" i="1"/>
  <c r="P213" i="1"/>
  <c r="P209" i="1"/>
  <c r="P205" i="1"/>
  <c r="P201" i="1"/>
  <c r="P197" i="1"/>
  <c r="P193" i="1"/>
  <c r="P189" i="1"/>
  <c r="P185" i="1"/>
  <c r="P181" i="1"/>
  <c r="P177" i="1"/>
  <c r="P173" i="1"/>
  <c r="P169" i="1"/>
  <c r="P165" i="1"/>
  <c r="P161" i="1"/>
  <c r="P157" i="1"/>
  <c r="P153" i="1"/>
  <c r="P149" i="1"/>
  <c r="P145" i="1"/>
  <c r="P141" i="1"/>
  <c r="P137" i="1"/>
  <c r="P133" i="1"/>
  <c r="P129" i="1"/>
  <c r="P125" i="1"/>
  <c r="P121" i="1"/>
  <c r="P117" i="1"/>
  <c r="P113" i="1"/>
  <c r="P109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3" i="1"/>
  <c r="P9" i="1"/>
  <c r="P27" i="1"/>
  <c r="P23" i="1"/>
  <c r="P19" i="1"/>
  <c r="P15" i="1"/>
  <c r="P11" i="1"/>
</calcChain>
</file>

<file path=xl/sharedStrings.xml><?xml version="1.0" encoding="utf-8"?>
<sst xmlns="http://schemas.openxmlformats.org/spreadsheetml/2006/main" count="3318" uniqueCount="832">
  <si>
    <t>Lp.</t>
  </si>
  <si>
    <t>Instytucja (nazwa, adres)</t>
  </si>
  <si>
    <r>
      <t>Forma opieki nad dziećmi 
w wieku do lat 3</t>
    </r>
    <r>
      <rPr>
        <vertAlign val="superscript"/>
        <sz val="9"/>
        <rFont val="Calibri"/>
        <family val="2"/>
        <charset val="238"/>
        <scheme val="minor"/>
      </rPr>
      <t xml:space="preserve">1
</t>
    </r>
    <r>
      <rPr>
        <sz val="9"/>
        <rFont val="Calibri"/>
        <family val="2"/>
        <charset val="238"/>
        <scheme val="minor"/>
      </rPr>
      <t xml:space="preserve">proszę wpisać: </t>
    </r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</si>
  <si>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</si>
  <si>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Calibri"/>
        <family val="2"/>
        <charset val="238"/>
        <scheme val="minor"/>
      </rPr>
      <t>2</t>
    </r>
  </si>
  <si>
    <t>Funkcjonowanie miejsc dla dzieci (z wyłączeniem dzieci niepełnosprawnych lub wymagajacych szczególnej opieki)</t>
  </si>
  <si>
    <r>
      <t>Funkcjonowanie miejsc dla dzieci niepełnosprawnych lub wymagających szczególnej opieki</t>
    </r>
    <r>
      <rPr>
        <vertAlign val="superscript"/>
        <sz val="9"/>
        <rFont val="Calibri"/>
        <family val="2"/>
        <charset val="238"/>
        <scheme val="minor"/>
      </rPr>
      <t>6</t>
    </r>
  </si>
  <si>
    <r>
      <t>Liczba dzieci 
w niegminnych żłobkach 
i klubach dziecięcych dotowanych przez gminę 
w stosunku do liczby niegminnych miejsc opieki 
w gminie</t>
    </r>
    <r>
      <rPr>
        <vertAlign val="superscript"/>
        <sz val="9"/>
        <rFont val="Calibri"/>
        <family val="2"/>
        <charset val="238"/>
        <scheme val="minor"/>
      </rPr>
      <t>7</t>
    </r>
  </si>
  <si>
    <t>Liczba miejsc</t>
  </si>
  <si>
    <t>Okres funkcjono-wania miejsc                (w miesiącach)</t>
  </si>
  <si>
    <t>Okres funkcjonowania miejsc                
(w miesiącach)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</si>
  <si>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</si>
  <si>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</si>
  <si>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</si>
  <si>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</si>
  <si>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</si>
  <si>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</si>
  <si>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</si>
  <si>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Żłobek miejski, ul. Spacerowa 10, 58-400 Kamienna Góra</t>
  </si>
  <si>
    <t>żłobek</t>
  </si>
  <si>
    <t>Gmina Miejska Kamienna Góra</t>
  </si>
  <si>
    <t>02</t>
  </si>
  <si>
    <t>07</t>
  </si>
  <si>
    <t>01</t>
  </si>
  <si>
    <t>1</t>
  </si>
  <si>
    <t>Publiczny żłobek w Wińsku z filią w Iwnie, ul. Nowa 2, 56-160 Wińsko, Iwno 6, 56-160 Wińsko</t>
  </si>
  <si>
    <t>Gmina Wińsko</t>
  </si>
  <si>
    <t>22</t>
  </si>
  <si>
    <t>2</t>
  </si>
  <si>
    <t>Żłobek miejski, ul. W. Sikorskiego 20, 59-225 Chojnów</t>
  </si>
  <si>
    <t>Gmina Miejska Chojnów</t>
  </si>
  <si>
    <t>09</t>
  </si>
  <si>
    <t>Żłobek Miejski, ul. Nadbrzeżna 30, 57-550 Stronie Śląskie</t>
  </si>
  <si>
    <t>Gmina Stronie Śląskie</t>
  </si>
  <si>
    <t>08</t>
  </si>
  <si>
    <t>13</t>
  </si>
  <si>
    <t>3</t>
  </si>
  <si>
    <t>Żłobek gminny, ul. Osiedlowa 7, 57-360 Ołdrzychowice</t>
  </si>
  <si>
    <t>Gmina Kłodzko</t>
  </si>
  <si>
    <t>Miejski żłobek integracyjny " Dom nad strumykiem", ul. Strumykowa 3, 67-200 Głogów</t>
  </si>
  <si>
    <t>Gmina Miejska Głogów</t>
  </si>
  <si>
    <t>03</t>
  </si>
  <si>
    <t>Żłobek nr 1 , ul. Grunwaldzka 4, 57-300 Kłodzko</t>
  </si>
  <si>
    <t>Gmina Miejska Kłodzko</t>
  </si>
  <si>
    <t>Żłobek nr 2 , ul. Bohaterów Getta 3, 57-300 Kłodzko</t>
  </si>
  <si>
    <t>Żłobek publiczny, ul. S. Batorego 1, 57-450 Ludwikowice Kłodzkie</t>
  </si>
  <si>
    <t>Gmina Nowa Ruda</t>
  </si>
  <si>
    <t>11</t>
  </si>
  <si>
    <t>Żłobek publiczny, ul. Szkolna 3b, 55-330 Miękinia</t>
  </si>
  <si>
    <t>Gmina Miękinia</t>
  </si>
  <si>
    <t>18</t>
  </si>
  <si>
    <t>Gminny żłobek im. Krasnala Hałabały, ul. 3-go Maja 4, 55-100 Trzebnica</t>
  </si>
  <si>
    <t>Gmina Trzebnica</t>
  </si>
  <si>
    <t>20</t>
  </si>
  <si>
    <t>4</t>
  </si>
  <si>
    <t>Gminny żłobek w Długołęce, ul. Szkolna 40, 55-095 Mirków</t>
  </si>
  <si>
    <t>Gmina Długołęka</t>
  </si>
  <si>
    <t>23</t>
  </si>
  <si>
    <t>Integracyjny żłobek samorządowy nr 2 przy Zespole Żłobków Samorządowych nr 2, ul. Kasztelańska 7, 58-316 Wałbrzych</t>
  </si>
  <si>
    <t>Gmina Wałbrzych</t>
  </si>
  <si>
    <t>65</t>
  </si>
  <si>
    <t>Integracyjny żłobek samorządowy nr 3 przy Zespole Żłobków Samorządowych nr 1, ul. Niepodległości 15, 58-303 Wałbrzych</t>
  </si>
  <si>
    <t>Żłobek samorządowy nr 4, ul. Giserska 7, 58-302 Wałbrzych</t>
  </si>
  <si>
    <t>Żłobek samorządowy nr 6, ul. Hetmańska 5, 58-316 Wałbrzych</t>
  </si>
  <si>
    <t>Żłobek publiczny, ul. Grota Roweckiego 7, 58-260 Bielawa</t>
  </si>
  <si>
    <t>Gmina Bielawa</t>
  </si>
  <si>
    <t>Żłobek w Górze, ul. Piastów 34, 56-200 Góra</t>
  </si>
  <si>
    <t>Gmina Góra</t>
  </si>
  <si>
    <t>04</t>
  </si>
  <si>
    <t>Klub dziecięcy w Górze, ul. Piastów 34, , 56-200 Góra</t>
  </si>
  <si>
    <t>Samorządowy żłobek, ul. A. Mickiewicza 16, 55-011 Siechnice</t>
  </si>
  <si>
    <t>Gmina Siechnice</t>
  </si>
  <si>
    <t>Żłobek integracyjny, ul. Kasztanowa 2, 55-120 Oborniki Śląskie</t>
  </si>
  <si>
    <t>Gmina Oborniki Śląskie</t>
  </si>
  <si>
    <t>Żłobek miejski nr 1, ul. Mieczysława Kazara Słobódzkiego 26, 58-105 Świdnica</t>
  </si>
  <si>
    <t>Gmina Miasto Świdnica</t>
  </si>
  <si>
    <t>19</t>
  </si>
  <si>
    <t>Żłobek miejski nr 2, ul. Galla Anonima 5, 58-100 Świdnica</t>
  </si>
  <si>
    <t>Żłobek miejski, ul. Różyckiego 21, 58-506 Jelenia Góra</t>
  </si>
  <si>
    <t>Gmina Jelenia Góra</t>
  </si>
  <si>
    <t>61</t>
  </si>
  <si>
    <t>Żłobek miejski, ul. E. Orzeszkowej 42, 59-820 Leśna</t>
  </si>
  <si>
    <t>Gmina Leśna</t>
  </si>
  <si>
    <t>10</t>
  </si>
  <si>
    <t>Żłobek nr 14, ul. Mulicka 4c, 51-315 Wrocław</t>
  </si>
  <si>
    <t>Gmina Wrocław</t>
  </si>
  <si>
    <t>64</t>
  </si>
  <si>
    <t>Żłobek publiczny w Środzie Śląskiej, ul. Wierzbowa 1, 55-300 Środa Śląska</t>
  </si>
  <si>
    <t>Gmina Środa Śląska</t>
  </si>
  <si>
    <t>Żłobek publiczny w Szczepanowie, ul. Średzka 19A, Szczepanów, 55-300 Środa Śląska</t>
  </si>
  <si>
    <t>Żłobek miejski nr 1 KRASNAL, ul. Spółdzielcza 3, 59-101 Polkowice</t>
  </si>
  <si>
    <t>Gmina Polkowice</t>
  </si>
  <si>
    <t>16</t>
  </si>
  <si>
    <t>Klub dziecięcy " Szczęśliwe misie", ul. Klonowa 1, 55-320 Malczyce</t>
  </si>
  <si>
    <t>Gmina Malczyce</t>
  </si>
  <si>
    <t>Żłobek gminny " Bajkowa kraina" Postolice 20A, 59-430 Wądroże Wielkie</t>
  </si>
  <si>
    <t>Gmina Wądroże Wielkie</t>
  </si>
  <si>
    <t>05</t>
  </si>
  <si>
    <t>06</t>
  </si>
  <si>
    <t>Samorządowy integracyjny żłobek " Magiczny świat maluchów", ul. Osiedle Huty 1, 58-580 Szklarska Poręba</t>
  </si>
  <si>
    <t>Gmina Szklarska Poręba</t>
  </si>
  <si>
    <t>Żłobek gminny MALUCH w Ścinawce Średniej, ul. Kościuszki 16, 57-410 Ścinawka Średnia</t>
  </si>
  <si>
    <t>Gmina Radków</t>
  </si>
  <si>
    <t>12</t>
  </si>
  <si>
    <t>Żłobek gminny MALUCH w Radkowie, ul. B. Chrobrego 12-14/1, 57-420 Radków</t>
  </si>
  <si>
    <t>Integracyjny żłobek publiczny nr 1 , ul. Chopina 12, 59-920 Bogatynia</t>
  </si>
  <si>
    <t>Gmina Bogatynia</t>
  </si>
  <si>
    <t>25</t>
  </si>
  <si>
    <t>5</t>
  </si>
  <si>
    <t>Żłobek gminny , ul. Grunwaldzka 37, 58-340 Głuszyca</t>
  </si>
  <si>
    <t>Gmina Głuszyca</t>
  </si>
  <si>
    <t>21</t>
  </si>
  <si>
    <t>Żłobek "Bajkowa Kraina", ul. Wodna 8, 89-510 Bysław</t>
  </si>
  <si>
    <t>Lubiewo</t>
  </si>
  <si>
    <t>Żłobek Gminy w Żninie, ul. Jasna 5, 88-400 Żnin</t>
  </si>
  <si>
    <t>Żnin</t>
  </si>
  <si>
    <t>Klub Dziecięcy "Bajkowa Przystań", ul. Słoneczna 4, 89-520 Gostycyn</t>
  </si>
  <si>
    <t>klub dzieciecy</t>
  </si>
  <si>
    <t>Gostycyn</t>
  </si>
  <si>
    <t>Żłobek Samorządowy w Chodczu, ul. Warynskiego 16, 87-860 Chodecz</t>
  </si>
  <si>
    <t>Chodecz</t>
  </si>
  <si>
    <t>Żłobek, ul. Wieniecka 34a, 87-800 Włocławek</t>
  </si>
  <si>
    <t>Włocławek</t>
  </si>
  <si>
    <t xml:space="preserve">Żłobek w Mogilnie, ul. Konopnickiej 15 c, 88-300 Mogilno </t>
  </si>
  <si>
    <t>Mogilno</t>
  </si>
  <si>
    <t>Żłobek Samorządowy w Koronowie, ul. Paderewskiego 3, 86-010 Koronowo</t>
  </si>
  <si>
    <t>Koronowo</t>
  </si>
  <si>
    <t>Żłobek Samorzadowy we Wtelnie, ul. Bydgoska 17, 86-011 Wtelno</t>
  </si>
  <si>
    <t>Gminny Żłobek Integracyjny " U Misia" w Łochowie, ul. Okopowa 10, 86-065 Łochowo</t>
  </si>
  <si>
    <t>Białe Błota</t>
  </si>
  <si>
    <t xml:space="preserve">Gminny Żłobek Intergracyjny "U Misia" w Łochowie, filia w Zielonce, ul. Jaworowa  , 86-005 Zielonka </t>
  </si>
  <si>
    <t>Żłobek nr 1 ul. Plac Poznański 9,  85-129 Bydgoszcz</t>
  </si>
  <si>
    <t>Bydgoszcz</t>
  </si>
  <si>
    <t>Żłobek nr 5, ul. Asnyka 7, 85-074 Bydgoszcz</t>
  </si>
  <si>
    <t>Żłobek nr 12, ul. Boh. Westerplatte 4a,  85-827 Bydgoszcz</t>
  </si>
  <si>
    <t>Żłobek nr 13, ul. Kasprzaka 5, 85-317  Bydgoszcz</t>
  </si>
  <si>
    <t>Żłobek nr 17, ul. Morska 4, 85-722 Bydgoszcz</t>
  </si>
  <si>
    <t>Żłobek nr 18 , ul. Brzozowa 28,85-154 Bydgoszcz</t>
  </si>
  <si>
    <t>Żłobek nr 20, Ul. E. Gierczak 8,  85-791 Bydgoszcz</t>
  </si>
  <si>
    <t>Żłobek Integracyjny, ul. Stawowa 1c,  85-213 Bydgoszcz</t>
  </si>
  <si>
    <t>Żłobek w Centrum Małego Dziecka i rodziny , ul. Młyńska 33, 89-400 Sępólno Krajeńskie</t>
  </si>
  <si>
    <t>Sępólno Krajeńskie</t>
  </si>
  <si>
    <t>Klub Dziecięcy w Centrum Małego Dziecka i rodziny , ul. Młyńska 33, 89-400 Sępólno Krajeńskie</t>
  </si>
  <si>
    <t>Dzienny Opiekun Wiktoria Włoch, ul. Baczyńskiego 2, 89-400 Sępólno Krajeńskie</t>
  </si>
  <si>
    <t>Dzienny Opiekun Magdalena Kędzierska, ul. Baczyńskiego 2, 89-400 Sępólno Krajeńskie</t>
  </si>
  <si>
    <t>Dzienny Opiekun Daria Pawlikowska Zalesie  36, 89-400 Sępólno Krajeńskie</t>
  </si>
  <si>
    <t>Dzienny Opiekun Natalia Frohlke Zalesie  36, 89-400 Sępólno Krajeńskie</t>
  </si>
  <si>
    <t>Dzienny Opiekun Aleksandra Pastwik Zalesie  36, 89-400 Sępólno Krajeńskie</t>
  </si>
  <si>
    <t>dzienney opiekun</t>
  </si>
  <si>
    <t>Żłobek Miejski ul. Kamienna 4, 22-400 Zamość</t>
  </si>
  <si>
    <t>Miasto Zamość</t>
  </si>
  <si>
    <t>Żłobek Gminny "Bajkowa Kraina" w Niemcach, ul. Lubelska 182, 21-025 Niemce</t>
  </si>
  <si>
    <t>Gmina Niemce</t>
  </si>
  <si>
    <t>Żłobek Gminny "MALUSZEK" Wesołówka 9, 21-421 Tuchowicz</t>
  </si>
  <si>
    <t>Gmina Stanin</t>
  </si>
  <si>
    <t>Żłobek w Gminie Krzywda, ul. Osiedlowa 5, 21-470 Krzywda</t>
  </si>
  <si>
    <t>Gmina Krzywda</t>
  </si>
  <si>
    <t>Żłobek Miejski "Skarbiec Skrzata", ul. Janowska 22, 21-500 Biała Podlaska</t>
  </si>
  <si>
    <t>Gmina Miejska Biała Podlaska</t>
  </si>
  <si>
    <t>Żłobek Miejski w Opolu Lubelskim</t>
  </si>
  <si>
    <t>Gmina Opole Lubelskie</t>
  </si>
  <si>
    <t>Żłobek w Karczmiskach, Karczmiska Pierwsze, ul. Opolska 18, 24-310 Karczmiska</t>
  </si>
  <si>
    <t>Gmina Karczmiska</t>
  </si>
  <si>
    <t>Żłobek Gminny "Maluszkowo" w Ulanie - Majoracie</t>
  </si>
  <si>
    <t>Gmina Ulan-Majorat</t>
  </si>
  <si>
    <t>15</t>
  </si>
  <si>
    <t>Żłobek Miejski w Międzyrzecu Podlaskim, ul. Przedszkolna 2A, 21-560 Międzyrzec Podlaski</t>
  </si>
  <si>
    <t>Miasto Międzyrzec Podlaski</t>
  </si>
  <si>
    <t>Żłobek Nr 1, ul. Wileńska 19, 20-603 Lublin</t>
  </si>
  <si>
    <t>Gmina Miasto Lublin</t>
  </si>
  <si>
    <t>63</t>
  </si>
  <si>
    <t>Żłobek nr 2, ul. Okrzei 11, 20-128 Lublin</t>
  </si>
  <si>
    <t>Żłobek nr 3, ul. Wolska 5, 20-411 Lublin</t>
  </si>
  <si>
    <t>Żłobek Nr 5, ul. Sowia 4, 20-366 Lublin</t>
  </si>
  <si>
    <t>Żłobek nr 6, ul. Kruczkowskiego 12, 20-468 Lublin</t>
  </si>
  <si>
    <t>Żłobek nr 7, ul. Braci Wieniawskich 10, 20-844 Lublin</t>
  </si>
  <si>
    <t>Żłobek nr 8, ul. Nałkowskich 102, 20-475 Lublin</t>
  </si>
  <si>
    <t>Żłobek Miejski z Oddziałami Żłobkowymi, ul. J. Słowackiego 5A, 24-100 Puławy</t>
  </si>
  <si>
    <t>Miasto Puławy</t>
  </si>
  <si>
    <t>14</t>
  </si>
  <si>
    <t>Żłobek Miejski ul. Poniatowskiego 48, 22-300 Krasnystaw</t>
  </si>
  <si>
    <t>Miasto Krasnystaw</t>
  </si>
  <si>
    <t>Żłobek "Elfiki", Gościeszowice 82 a, 67-312 Niegosławice</t>
  </si>
  <si>
    <t>Niegosławice</t>
  </si>
  <si>
    <t>Żłobek "Stokrotkowo", ul. Nowa 27, 66-100 Sulechów</t>
  </si>
  <si>
    <t>Sulechów</t>
  </si>
  <si>
    <t>Żłobek Miejski nr 1, ul. Wróblewskiego 50, 66-400 Gorzów Wlkp.</t>
  </si>
  <si>
    <t>Gorzów Wlkp.</t>
  </si>
  <si>
    <t>Żłobek Miejski nr 2, ul. Obotrycka 1, 66-400 Gorzów Wlkp.</t>
  </si>
  <si>
    <t>Żłobek Miejski nr 3, ul. Słoneczna 10, 66-400 Gorzów Wlkp.</t>
  </si>
  <si>
    <t>Żłobek Miejski nr 4, ul. Maczka 23, 66-400 Gorzów Wlkp.</t>
  </si>
  <si>
    <t>Publiczna Przedszkole nr 7, Os. Widok 24, 66-200 Świebodzin</t>
  </si>
  <si>
    <t>Świebodzin</t>
  </si>
  <si>
    <t>Żłobek "Radosny Maluszek", ul. Wiosny Ludów 4, 66-460 Witnica</t>
  </si>
  <si>
    <t>Witnica</t>
  </si>
  <si>
    <t>Żłobek nr 1 w Lubsku, ul. Piastowska 27, 68-300 Lubsko</t>
  </si>
  <si>
    <t>Lubsko</t>
  </si>
  <si>
    <t>Klub Dziecięcy w Skwierzynie, ul. Mickiewicza 26, 66-440 Skwierzyna</t>
  </si>
  <si>
    <t>Skwierzyna</t>
  </si>
  <si>
    <t>Klub Dziecięcy nr 1 "Bajkowa Przystań", ul. Kręta 1 a, 66-446 Maszewo</t>
  </si>
  <si>
    <t>Deszczno</t>
  </si>
  <si>
    <t>Klub Dziecięcy nr 2 "Bajkowa Przystań", ul. Kręta 1 a, 66-446 Maszewo</t>
  </si>
  <si>
    <t>Klub Dziecięcy nr 3 "Bajkowa Przystań", ul. Kręta 1 a, 66-446 Maszewo</t>
  </si>
  <si>
    <t>Miejski Żłobek Dzienny, ul. Belzacka 97e; 97-300 Piotrków Trybunalski</t>
  </si>
  <si>
    <t>Piotrków Trybunalski</t>
  </si>
  <si>
    <t>62</t>
  </si>
  <si>
    <t>Gminny Żłobek w Głuchowie, Plac Uniwersytecki 5; 96-130 Głuchów</t>
  </si>
  <si>
    <t>Głuchów</t>
  </si>
  <si>
    <t>Marzena Pasak, ul. Norwida 38;         97-500 Radomsko</t>
  </si>
  <si>
    <t>Radomsko</t>
  </si>
  <si>
    <t>Źłobek Miejski z Oddziałami Integracyjnymi TUPTUŚ, ul. Murarska 1; 96-200 Rawa Mazowiecka</t>
  </si>
  <si>
    <t>Rawa Mazowiecka</t>
  </si>
  <si>
    <t>Samorządowy Żłobek Nr 1 97-200 Tomaszowie Mazowieckim, ul.Strzelecka 12</t>
  </si>
  <si>
    <t>Tomaszów Mazowiecki</t>
  </si>
  <si>
    <t>Żłobek Mjejski z Oddziałami Integracyjnymi Iskierka, ul. Rawska 58; 96-100 Skierniewice</t>
  </si>
  <si>
    <t>Skierniewice</t>
  </si>
  <si>
    <t>Filia Żłobka Miejskiego ul. Pomologiczna 6; 96-100 Skierniewice</t>
  </si>
  <si>
    <t>Gminny Żłobek w Rokicinach, ul. Lipowa 1; 97-221 Rokiciny</t>
  </si>
  <si>
    <t>Rokiciny</t>
  </si>
  <si>
    <t>Publiczny Żłobek im. Kubusia Puchatka w Działoszynie, ul. Konopnickiej 3; 98-355 Działoszyn</t>
  </si>
  <si>
    <t>Działoszyn</t>
  </si>
  <si>
    <t>Klub Dziecięcy w Kiełczygłowie ul. Tysiąclecia 27; 98-358 Kiełczygłów</t>
  </si>
  <si>
    <t>Kiełczygłów</t>
  </si>
  <si>
    <t>Żłobek Samorządowy Nr 2, ul. Zgierska 15a; 95-035 Ozorków</t>
  </si>
  <si>
    <t>Ozorków</t>
  </si>
  <si>
    <t>Żłobek Miejski w Wieruszowie, ul. Fabryczna 6a; 98-400 Wieruszów</t>
  </si>
  <si>
    <t>Wieruszów</t>
  </si>
  <si>
    <t>Żłobek Samorządowy w Sulejowie, ul.Górna 15; 97-330 Sulejów</t>
  </si>
  <si>
    <t>Sulejów</t>
  </si>
  <si>
    <t>Miejski Zespół Żłobków w Łodzi -  Żłobek Nr 27, ul. Franciszkańska 167/171; 91-852 Łódź</t>
  </si>
  <si>
    <t>Łódź- Bałuty</t>
  </si>
  <si>
    <t>9</t>
  </si>
  <si>
    <t>Miejski Zespół Żłobków w Łodzi -  Żłobek Nr 28, Aleja Wyszyńskiego 102; 94-050 Łódź</t>
  </si>
  <si>
    <t>Łódź-Polesie</t>
  </si>
  <si>
    <t>Publiczny Żłobek "KĄCIK DLA MALUSZKA", ul. Adama Gorczyńskiego 1, 34-114 Brzeźnica</t>
  </si>
  <si>
    <t>Gmina Brzeźnica</t>
  </si>
  <si>
    <t>Gminny Żłobek w Podegrodziu, Podegrodzie 525, 33-386 Podegrodzie</t>
  </si>
  <si>
    <t>Gmina Podegrodzie</t>
  </si>
  <si>
    <t>Klub Dziecięcy w Chrząstowicach, Chrząstowice 15, 32-340 Wolbrom</t>
  </si>
  <si>
    <t>Gmina Wolbrom</t>
  </si>
  <si>
    <t>Gminny Żłobek, ul. Stefana Jaracza 1, 33-140 Lisia Góra</t>
  </si>
  <si>
    <t>Gmina Lisia Góra</t>
  </si>
  <si>
    <t>Żłobek Samorządowy - Myślenice, os. 1000-lecia 18A, 32-400 Myślenice</t>
  </si>
  <si>
    <t>Gmina Myślenice</t>
  </si>
  <si>
    <t>Gminny Żłobek w Żabnie, ul. Władysława Jagiełły 12, 33-240 Żabno</t>
  </si>
  <si>
    <t>Gmina Żabno</t>
  </si>
  <si>
    <t>Żłobek Samorządowy nr 1 w Miechowie, ul. Jagiellońska 34, 32-200 Miechów</t>
  </si>
  <si>
    <t>Gmina Miechów</t>
  </si>
  <si>
    <t>Żłobek Miejski przy Miejskim Przedszkolu nr 1 w Gorlicach, ul. Wł. Jagiełły 9, 38-300 Gorlice</t>
  </si>
  <si>
    <t>Miasto Gorlice</t>
  </si>
  <si>
    <t>Żłobek "Misiowy Zakątek we Frydrychowicach, ul. Widokowa 49, 34-108 Frydrychowice</t>
  </si>
  <si>
    <t>Gmina Wieprz</t>
  </si>
  <si>
    <t>Publiczne Przedszkole w Biadolinach Radłowskich, Biadoliny Radłowskie 152, 32-828 Biadoliny Szlacheckie</t>
  </si>
  <si>
    <t>Gmina Wojnicz</t>
  </si>
  <si>
    <t>Publiczne Przedszkole w Wojniczu, ul. Krzywa 18, 32-830 Wojnicz</t>
  </si>
  <si>
    <t>Zespół Szkolno-Przedszkolny w Wielkiej Wsi, Wielka Wieś 210, 32-830 Wojnicz</t>
  </si>
  <si>
    <t>Żłobek Samorządowy Nr 5, os. Willowe 2, 31-901 Kraków</t>
  </si>
  <si>
    <t>Gmina Miejska Kraków</t>
  </si>
  <si>
    <t>Żłobek Samorządowy nr 6, os. Piastów 42, 31-624 Kraków</t>
  </si>
  <si>
    <t>Żłobek Samorządowy nr 12 "Bajkowy domek", os. 2 Pułku Lotniczego 23, 31-869 Kraków</t>
  </si>
  <si>
    <t>Żłobek Samorządowy Nr 13, os. Centrum A bl. 12, 31-965 Kraków</t>
  </si>
  <si>
    <t>Żłobek Samorządowy nr 18, ul. Mazowiecka 30A, 30-019 Kraków</t>
  </si>
  <si>
    <t>Żłobek Samorządowy nr 19, ul. Świtezianki 7, 31-563 Kraków</t>
  </si>
  <si>
    <t>Żłobek Samorządowy nr 20, "Pluszowy Miś, ul. Okólna 6, 30-684 Kraków</t>
  </si>
  <si>
    <t>Żłobek Samorządowy nr 21, ul. Lekarska 3, 31-203 Kraków</t>
  </si>
  <si>
    <t>Żłobek Samorządowy Nr 22, os. Tysiąclecia 14, 31-605 Kraków</t>
  </si>
  <si>
    <t>Żłobek Samorządowy nr 23, ul. Słomiana 7, 30-316 Kraków</t>
  </si>
  <si>
    <t>Żłobek Samorządowy Nr 24, ul. Opolska 11, 31-275 Kraków</t>
  </si>
  <si>
    <t>Żłobek Samorządowy Nr 25, ul. Ehrenberga 3, 31-309 Kraków</t>
  </si>
  <si>
    <t>Żłobek Samorządowy Nr 27, os. Kazimierzowskie 28, 31-843 Kraków</t>
  </si>
  <si>
    <t>Żłobek Samorządowy Nr 28, ul. Kurczaba 21, 30-868 Kraków</t>
  </si>
  <si>
    <t>Żłobek Samorządowy nr 30, ul. Majora 18, 31-423 Kraków</t>
  </si>
  <si>
    <t>Żłobek Samorządowy Nr 31, ul. Sanocka 2, 30-620 Kraków</t>
  </si>
  <si>
    <t>Żłobek Samorządowy nr 32, ul. Wysłouchów 47, 30-611 Kraków</t>
  </si>
  <si>
    <t>Publiczny Żłobek "Biecka Akademia Malucha", ul. Tysiąclecia 29, 38-340 Biecz</t>
  </si>
  <si>
    <t>Gmina Biecz</t>
  </si>
  <si>
    <t>Klub Dziecięcy w Proszowicach, ul. Szpitalna 3, 32-100 Proszowice</t>
  </si>
  <si>
    <t>Gmina Proszowice</t>
  </si>
  <si>
    <t>Żłobek Publiczny w Radgoszczy, ul. Kopernika 7, 33-207 Radgoszcz</t>
  </si>
  <si>
    <t>Gmina Radgoszcz</t>
  </si>
  <si>
    <t>Żłobek Gminny w Tomicach, ul. Floriańska 16, 34-100 Tomice</t>
  </si>
  <si>
    <t>Gmina Tomice</t>
  </si>
  <si>
    <t>Żłobek Przystanek Maluszka, ul. 3 maja 70, 34-441 Niedzica</t>
  </si>
  <si>
    <t>Gmina Łapsze Niżne</t>
  </si>
  <si>
    <t>Klub Dziecięcy "Leśna Kraina", Laski, ul. Błędowska 13, 32-329 Bolesław</t>
  </si>
  <si>
    <t>Gmina Bolesław</t>
  </si>
  <si>
    <t>Klub dziecięcy "Akademia Kreatywnego Malucha" w Bukownie, ul. Niepodległości 11, 32-332 Bukowno</t>
  </si>
  <si>
    <t>Miasto Bukowno</t>
  </si>
  <si>
    <t>Żłobek Samorządowy, ul. Kościelna 25A, 33-200 Dąbrowa Tarnowska</t>
  </si>
  <si>
    <t>Gmina Dąbrowa Tarnowska</t>
  </si>
  <si>
    <t>Miejski Żłobek w Limanowej, ul. Jordana 8, 34-600 Limanowa</t>
  </si>
  <si>
    <t>Miasto Limanowa</t>
  </si>
  <si>
    <t>Klub Dziecięcy "Chatka Puchatka", ul. Sosnowa 13, 32-310 Klucze</t>
  </si>
  <si>
    <t>Gmina Klucze</t>
  </si>
  <si>
    <t>Klub Dziecięcy "Leśne Skrzaty", ul. Leśna 23, Jaroszowiec 32-310 Klucze</t>
  </si>
  <si>
    <t>Żłobek Tarnow nr 1, ul. Topolowa 4, 33-101 Tarnów</t>
  </si>
  <si>
    <t>Gmina Miasta Tarnowa</t>
  </si>
  <si>
    <t>Żłobek nr 2, ul. Wiejska 29, 33-100 Tarnów</t>
  </si>
  <si>
    <t>Żłobek n r 3, ul. goslara 5, 33-100 Tarnów</t>
  </si>
  <si>
    <t>Żłobek nr 5, ul. Do Prochowni 20, 33-100 Tarnów</t>
  </si>
  <si>
    <t>Żłobek nr 6, ul. Pracy 4c, 33-100 Tarnów</t>
  </si>
  <si>
    <t>Gminny Żłobek nr 1, ul. Jaworskiego 3, 05-520 Konstancin-Jeziorna</t>
  </si>
  <si>
    <t>Gmina Konsancin-Jeziorna</t>
  </si>
  <si>
    <t>Klub Dziecięcy "Radosna Kraina" w Gozdowie, ul. Krystyna Gozdawy 21, 09-213 Gozdowo</t>
  </si>
  <si>
    <t>Gmina Gozdowo</t>
  </si>
  <si>
    <t>27</t>
  </si>
  <si>
    <t>Klub Dziecięcy "Kubusiowy Raj" w Lelicach, ul. Szkolna 1, 09-213 Gozdowo</t>
  </si>
  <si>
    <t>Żłobek Samorządowy w Gąbinie, Aleja Jana Pawła II 16, 09-530 Gąbin</t>
  </si>
  <si>
    <t>Miasto i Gmina Gąbin</t>
  </si>
  <si>
    <t>Żłobek Samorządowy w Nowym Grabiu, Nowe Grabie 11a, 09--530 Gąbin</t>
  </si>
  <si>
    <t>Miejski Żłobek Nr 1 w Nowym Dworze Mazowieckim, ul. 29 Listopada 109, 05-100 Nowy Dwór Mazowiecki</t>
  </si>
  <si>
    <t>Miasto Nowy Dwór Mazowiecki</t>
  </si>
  <si>
    <t>Żłobek Miejski "Wesoły Pajacyk" 26-670 Pionki, ul. Jordanowska 1</t>
  </si>
  <si>
    <t>Gmina Miasto Pionki</t>
  </si>
  <si>
    <t>Publiczny Żłobek w Sulbinach, ul. Lubelska 52, 08-400 Garwolin</t>
  </si>
  <si>
    <t>Gmina Garwolin</t>
  </si>
  <si>
    <t>Żłobek Gminny w Czerwinie, ul. Parkowa 3, 07-407 Czerwin</t>
  </si>
  <si>
    <t>Gmina Czerwin</t>
  </si>
  <si>
    <t>Żłobek Miejski, ul. Staszica 16, 05-220 Zielonka</t>
  </si>
  <si>
    <t>Miasto Zielonka</t>
  </si>
  <si>
    <t>34</t>
  </si>
  <si>
    <t>Żłobek Miejski nr 2 w Płocku, 09-410 Płock, ul. gen. F. Kleeberga 3</t>
  </si>
  <si>
    <t>Gmina-Miasto Płock</t>
  </si>
  <si>
    <t>Żłobek Miejski nr 4 w Płocku, 09-407 Płock, ul. Lachmana 10</t>
  </si>
  <si>
    <t>Dzienny opiekun ul. Kochanowskiego 88, 26-432 Wieniawa</t>
  </si>
  <si>
    <t>Gmina Wieniawa</t>
  </si>
  <si>
    <t>Dzienny opiekun, ul. Kochanowskiego 88, 26-432 Wieniawa</t>
  </si>
  <si>
    <t>Żłobek Miejski w Szydłowcu, ul. Kościuszki 225, 26-500 Szydłowiec</t>
  </si>
  <si>
    <t>Szydłowiec</t>
  </si>
  <si>
    <t>30</t>
  </si>
  <si>
    <t>Lewandowska Sylwia, ul. Bierzewicka 32, 09-500 Gostynin</t>
  </si>
  <si>
    <t>Gmina Miasta Gostynina</t>
  </si>
  <si>
    <t>Kowalczyk Ewelina, ul. Bierzewicka 32, 09-500 Gostynin</t>
  </si>
  <si>
    <t>Rogacka Izabela, ul. Bierzewicka 32, 09-500 Gostynin</t>
  </si>
  <si>
    <t>Filipiak Renata, ul. Bierzewicka 32, 09-500 Gostynin</t>
  </si>
  <si>
    <t>Kacprzak Paulina, ul. Bierzewicka 32, 09-500 Gostynin</t>
  </si>
  <si>
    <t>Krzemińska Karolina, ul. Bierzewicka 32, 09-500 Gostynin</t>
  </si>
  <si>
    <t>Gościniak Kamila, ul. Bierzewicka 32, 09-500 Gostynin</t>
  </si>
  <si>
    <t>Złotowska Hanna, ul. Bierzewicka 32, 09-500 Gostynin</t>
  </si>
  <si>
    <t>Drabik Natalia, ul. Bierzewicka 32, 09-500 Gostynin</t>
  </si>
  <si>
    <t>Andrzejczak Katarzyna, ul. Bierzewicka 32, 09-500 Gostynin</t>
  </si>
  <si>
    <t>Apalczyk Magdalena, ul. Bierzewicka 32, 09-500 Gostynin</t>
  </si>
  <si>
    <t>Cichońska Anita, ul. Bierzewicka 32, 09-500 Gostynin</t>
  </si>
  <si>
    <t>Czajkowska Paulina, ul. Bierzewicka 32, 09-500 Gostynin</t>
  </si>
  <si>
    <t>Kaszewska Kamila, ul. Bierzewicka 32, 09-500 Gostynin</t>
  </si>
  <si>
    <t>Rolska Anna, ul. Bierzewicka 32, 09-500 Gostynin</t>
  </si>
  <si>
    <t>Szczęsna Katarzyna, ul. Bierzewicka 32, 09-500 Gostynin</t>
  </si>
  <si>
    <t>Tomczak Katarzyna, ul. Bierzewicka 32, 09-500 Gostynin</t>
  </si>
  <si>
    <t>Tyszkiewicz Patrycja, ul. Bierzewicka 32, 09-500 Gostynin</t>
  </si>
  <si>
    <t>Włodarczyk-Frydrych Anna, ul. Bierzewicka 32, 09-500 Gostynin</t>
  </si>
  <si>
    <t>Zielińska Kamila, ul. Bierzewicka 32, 09-500 Gostynin</t>
  </si>
  <si>
    <t>Żłobek Gminny Gąsawy Plebańskie 48b, 26-502 Jastrząb</t>
  </si>
  <si>
    <t>Gmina Jastrząb</t>
  </si>
  <si>
    <t>Żłobek nr 4 Warszawa, ul. Wiktorska 94/96</t>
  </si>
  <si>
    <t>Miasto Stołeczne Warszawa</t>
  </si>
  <si>
    <t>Żłobek nr 6 Warszawa, ul. Bonifacego 72</t>
  </si>
  <si>
    <t>Mini żłobek Warszawa, ul. Białobrzeska 19</t>
  </si>
  <si>
    <t>Mini żłobek Warszawa, ul. Prochowa 49</t>
  </si>
  <si>
    <t>Żłobek nr 14 Warszawa, ul. Wrzeciono 4</t>
  </si>
  <si>
    <t>Żłobek nr 16 Warszawa, ul. Klaudyny 10</t>
  </si>
  <si>
    <t>Żłobek nr 29 Warszawa, ul. Nike 6</t>
  </si>
  <si>
    <t>Żłobek nr 30 Warszawa, ul. St Augusta 79</t>
  </si>
  <si>
    <t>Żłobek nr 36 Warszawa, ul. Strumykowa 18</t>
  </si>
  <si>
    <t>Żłobek nr 41 Warszawa, ul. Potockich 107</t>
  </si>
  <si>
    <t>Żłobek nr 50 Warszawa, ul. Nowogrodzka 75</t>
  </si>
  <si>
    <t>Żłobek nr 51 Warszawa, ul. Bonifacego 81</t>
  </si>
  <si>
    <t>Żłobek nr 52 Warszawa, ul. Św. Urszuli Ledóchowskiej 8a</t>
  </si>
  <si>
    <t>Żłobek nr 54 Warszawa, ul. Kinowa 19</t>
  </si>
  <si>
    <t>Żłobek nr 1 Warszawa, ul. Wiolinowa 9</t>
  </si>
  <si>
    <t xml:space="preserve">Żłobek nr 55 Warszawa, ul. Fiszera 28 </t>
  </si>
  <si>
    <t>Żłobek nr 46 Warszawa, ul. Przybyszewskiego 70/72</t>
  </si>
  <si>
    <t>Żłobek nr 47 Warszawa, ul. Chodecka 2</t>
  </si>
  <si>
    <t>Punkt DO Warszawa, ul. Grójecka 26/6</t>
  </si>
  <si>
    <t>Punkt DO Warszawa, ul. Jałtańska 5/65</t>
  </si>
  <si>
    <t>Punkt DO Warszawa, ul. Kochanowskiego 52/94</t>
  </si>
  <si>
    <t>Punkt DO Warszawa, ul. Wrzeciono 28/1</t>
  </si>
  <si>
    <t>Punkt DO Warszawa, ul. Jagiellońska 47c/33</t>
  </si>
  <si>
    <t>Punkt DO Warszawa, ul. Jagiellońska 47c/38</t>
  </si>
  <si>
    <t>Punkt DO Warszawa, ul. Sardyńska 4/16</t>
  </si>
  <si>
    <t>Żłobek Miejski w Ciechanowie, ul. Batalionów Chłopskich 4, 06-413 Ciechanów</t>
  </si>
  <si>
    <t>Gmina Miejska Ciechanów</t>
  </si>
  <si>
    <t>Miejski Żłobek w Mławie, ul. Zygmunta Krasińskiego 7, 06-500 Mława</t>
  </si>
  <si>
    <t>Miasto Mława</t>
  </si>
  <si>
    <t>Klub Dziecięcy "Wesołe Drobinki" w Drobinie, ul. Spółdzielcza 10a, 09-210 Drobin</t>
  </si>
  <si>
    <t>Miasto i Gmina Drobin</t>
  </si>
  <si>
    <t>Żłobek Miejski w Chorzelach, ul. Wesoła 1, 06-330 Chorzele</t>
  </si>
  <si>
    <t>Gmina Chorzele</t>
  </si>
  <si>
    <t>Klub Dziecięcy w Chorzelach, ul. Wesoła 1, 06-330 Chorzele</t>
  </si>
  <si>
    <t>Miejsko-Gminny Żłobek w Żurominie, ul. Wiatraczna 16, 09-300 Żuromin</t>
  </si>
  <si>
    <t>Gmina i Miasto Żuromin</t>
  </si>
  <si>
    <t>37</t>
  </si>
  <si>
    <t>Żłobek Miejski w Legionowie "Motylkowy świat", ul. Dietricha 1, 05-120 Legionowo</t>
  </si>
  <si>
    <t>Gmina Miejska Legionowo</t>
  </si>
  <si>
    <t>Żłobek Miejski, ul. Warszawska 39A, 05-190 Nasielsk</t>
  </si>
  <si>
    <t>Gmina Nasielsk</t>
  </si>
  <si>
    <t>Klub Dziecięcy w Pluszowym Misiu, ul. Ogrodowa 1, 08-430 Żelechów</t>
  </si>
  <si>
    <t>Gmina Żelechów</t>
  </si>
  <si>
    <t>Żłobek Miejski w Pułtusku, ul. Rafała Krajewskiego 3B, 06-100 Pułtusk</t>
  </si>
  <si>
    <t>Gmina Pułtusk</t>
  </si>
  <si>
    <t>24</t>
  </si>
  <si>
    <t>Publiczny Żłobek "KRASNAL" w Białobrzegach, ul. Marii Konopnickiej 1, 26-800 Białobrzegi</t>
  </si>
  <si>
    <t>Gmina Białobrzegi</t>
  </si>
  <si>
    <t>Żłobek Publiczny Gminy Nadarzyn, Rusiec, ul. Szkolna 20, 05-830 Nadarzyn</t>
  </si>
  <si>
    <t>Gmina Nadarzyn</t>
  </si>
  <si>
    <t>Żłobek Samorządowy w Nowym Mieście nad Pilicą, ul. Tomaszowska 5, 26-420 Nowe Miasto nad Pilicą</t>
  </si>
  <si>
    <t>Gmina Nowe Miasto nad Pilicą</t>
  </si>
  <si>
    <t>Publiczny Żłobek Miejski w Kozienicach, ul. Marii Skłodowskiej-Curie 3, 26-900 Kozienice</t>
  </si>
  <si>
    <t>Gmina Kozienice</t>
  </si>
  <si>
    <t>Żłobek Samorządowy w Ozimku ul. Ostapa Dłuskiego 15, 45-040 Ozimek</t>
  </si>
  <si>
    <t xml:space="preserve"> Ozimek</t>
  </si>
  <si>
    <t>Żłobek w Kałkowie, Kałków 64A, 48-385 Otmuchów</t>
  </si>
  <si>
    <t>Otmuchów</t>
  </si>
  <si>
    <t>Żłobek Miejski w Głuchołazach Aleja Jana Pawła II 24, 48-340 Głuchołazy</t>
  </si>
  <si>
    <t>Głuchołazy</t>
  </si>
  <si>
    <t>Żłobek w Namysłowie, ul. Władysława Stanisława Reymonta 5B, 46-100 Namysłów</t>
  </si>
  <si>
    <t>Namysłów</t>
  </si>
  <si>
    <t>Żłobek ul. Wyszyńskiego 14, 47-100 Strzelce Opolskie</t>
  </si>
  <si>
    <t>Strzelce Oplskie</t>
  </si>
  <si>
    <t>Żłobek Publiczny w Grodkowie
ul. Kościuszki 4, 49-200 Grodków</t>
  </si>
  <si>
    <t>Grodków</t>
  </si>
  <si>
    <t>Publiczny Żłobek w Byczynie
ul. Stawowa 14, 46-220 Byczyna</t>
  </si>
  <si>
    <t>Byczyna</t>
  </si>
  <si>
    <t>Żłobek ul. Młyńska 23, 48-370 Paczków</t>
  </si>
  <si>
    <t>Paczków</t>
  </si>
  <si>
    <t>Żłobek Miejski "Tęczowy Świat" ul. Gaj 3, 49-300 Brzeg</t>
  </si>
  <si>
    <t>Brzeg</t>
  </si>
  <si>
    <t>Żłobek Miejski nr 2 w Nysie ul. Grodkowska 30, 48-300 Nysa</t>
  </si>
  <si>
    <t>Nysa</t>
  </si>
  <si>
    <t>Żłobek Publiczny w Zawadzkiem ul. Powstańców Śląskich 1, 47-120 Zawadzkie</t>
  </si>
  <si>
    <t>Zawadzkie</t>
  </si>
  <si>
    <t>Publiczny Żłobek w Polskiej Nowej Wsi ul. Lipowa 102, 48-070 Polska Nowa Wieś</t>
  </si>
  <si>
    <t>Komprachcice</t>
  </si>
  <si>
    <t>Żłobek Nr 3 w Opolu ul. Górna 50, 45-403</t>
  </si>
  <si>
    <t>Miasto Opole</t>
  </si>
  <si>
    <t>Żłobek Pomnik Matki Polki w Opolu ul. Dambonia 3, 45-851 Opole</t>
  </si>
  <si>
    <t xml:space="preserve">Barbara Frydel Sokolniki 49-120 Dąbrowa </t>
  </si>
  <si>
    <t>Dąbrowa</t>
  </si>
  <si>
    <t>Izabela Dusza ul. Niemodlińska 46-073 Chróścina</t>
  </si>
  <si>
    <t>Żłobek Miejski w Lubaczowie, ul. Marii Konopnickiej 9, 37-600 Lubaczów</t>
  </si>
  <si>
    <t>Miejska Lubaczów</t>
  </si>
  <si>
    <t>Gminny Żłobek w Lipiu, Lipie 27, 36-060 Głogów Młp.</t>
  </si>
  <si>
    <t>Głogów Małopolski</t>
  </si>
  <si>
    <t>Gminny Żłobek w Rogoźnicy, Rogoźnica 96, 36-060 Głogów Młp.</t>
  </si>
  <si>
    <t>Gminny Żłobek w Budach Głogowskich, Budy Głogowskie 845, 36-060 Głogów Młp.</t>
  </si>
  <si>
    <t>Miejsko Gminny Żłobek w Kańczudze, ul. Witosa 1, 37-220 Kańczuga</t>
  </si>
  <si>
    <t>Miasto i Gmina Kańczuga</t>
  </si>
  <si>
    <t>Żłobek Miejski w Nowej Dębie, ul. Leśna 28, 39-460 Nowa Dęba</t>
  </si>
  <si>
    <t>Nowa Dęba</t>
  </si>
  <si>
    <t>Żłobek Gminny w Trzcianie, 36-071 Trzciana 193 B</t>
  </si>
  <si>
    <t>Świlcza</t>
  </si>
  <si>
    <t>Zespół Żłobków Miejskich - Żłobek Miejski Nr 3 (filia), ul. Drzewieckiego 11, 39-300 Mielec</t>
  </si>
  <si>
    <t>Mielec</t>
  </si>
  <si>
    <t>Zespół Żłobków Miejskich - Żłobek Miejski Nr 5, ul. Konopnickiej 2, 39-300 Mielec</t>
  </si>
  <si>
    <t>Zespół Żłobków Miejskich - Żłobek Miejski Nr 7, ul. Botaniczna 6, 39-300 Mielec</t>
  </si>
  <si>
    <t>Żłobek, Ostrów 166A, 37-207 Gać</t>
  </si>
  <si>
    <t>Gać</t>
  </si>
  <si>
    <t>Klub Dziecięcy, Ostrów 166A, 37-207 Gać</t>
  </si>
  <si>
    <t>Żłobek Miejski Nr 1 w Łańcucie, ul. H. Sienkiewicza 5B, 37-100 Łańcut</t>
  </si>
  <si>
    <t>Miasto Łańcut</t>
  </si>
  <si>
    <t>Żłobek Miejski Nr 2 w Łańcucie, ul. Józefa Piłsudskiego 70, 37-100 Łańcut</t>
  </si>
  <si>
    <t>Żłobek "Leśny domek"w Brzózie Królewskiej, 37-307 Brzóza Królewska 484</t>
  </si>
  <si>
    <t>Leżajsk</t>
  </si>
  <si>
    <t>Żłobek Samorządowy w Strzyżowie, ul. Zawale 11, 38-100 Strzyżów</t>
  </si>
  <si>
    <t>Strzyżów</t>
  </si>
  <si>
    <t>Żłobek Miejski w Ropczycach, ul. Armii Krajowej 7, 39-100 Ropczyce</t>
  </si>
  <si>
    <t>Ropczyce</t>
  </si>
  <si>
    <t>Żłobek Miejski w Dębicy, ul. Sienkiewicza 6a, 39-200 Dębica</t>
  </si>
  <si>
    <t>Dębica</t>
  </si>
  <si>
    <t>Żłobek nr 1, ul. Piękna 18, 35-242 Rzeszów</t>
  </si>
  <si>
    <t>Miasto Rzeszów</t>
  </si>
  <si>
    <t>Żlobek nr 3, ul. M. Rataja 6a, 35-116 Rzeszów</t>
  </si>
  <si>
    <t>Żłobek nr 5, ul. Bł. Karoliny 17, 35-119 Rzeszów</t>
  </si>
  <si>
    <t>Żłobek nr 8, ul. K. Pułaskiego 3b, 35-011 Rzeszów</t>
  </si>
  <si>
    <t>Żlobek nr 9, ul. Podwisłocze 20 b, 35-309 Rzeszów</t>
  </si>
  <si>
    <t>Żłobek nr 10, ul. S. Starzyńskiego 19, 35-508 Rzeszów</t>
  </si>
  <si>
    <t>Żłobek nr 11, ul. Prof. A. Krzyżanowskiego 22, 35-001 Rzeszów</t>
  </si>
  <si>
    <t>Żłobek nr 12, ul. J. Dąbrowskiego 73, 35-040 Rzeszów</t>
  </si>
  <si>
    <t>Żłobek Samorządowy w Brzozowie, ul. Armii Krajowej 5, 36-200 Brzozów</t>
  </si>
  <si>
    <t>Brzozów</t>
  </si>
  <si>
    <t>Żłobek Miejski w Krośnie, ul. Prochownia 4a, 38-400 Krosno</t>
  </si>
  <si>
    <t>Miasto Krosno</t>
  </si>
  <si>
    <t>Gminny żłobek w Dąbkowie "Kraina Malucha", Dąbków 2, 37-600 Lubaczów</t>
  </si>
  <si>
    <t>Gmina Lubaczów</t>
  </si>
  <si>
    <t>Gminny Zespół Żłobków w Jaworniku Polskim, 37-231 Hadle Szklarskie 70</t>
  </si>
  <si>
    <t>Jawornik Polski</t>
  </si>
  <si>
    <t>Miejski Żłobek Integracyjny w Stalowej Woli, ul. Poniatowskiego 55 A, 37-450 Stalowa Wola</t>
  </si>
  <si>
    <t>Stalowa Wola</t>
  </si>
  <si>
    <t>Żłobek Miejski, ul. Dekutowskiego 4, 39-400 Tarnobrzeg</t>
  </si>
  <si>
    <t>Miasto Tarnobrzeg</t>
  </si>
  <si>
    <t>Żłobek "Słoneczko" w Brzezówce, Brzezówka 110, 36-024 Hyżne</t>
  </si>
  <si>
    <t>Hyżne</t>
  </si>
  <si>
    <t>Żłobek Miejski w Ustrzykach Dolnych, ul. Kopernika 1, 38-700 Ustrzyki Dolne</t>
  </si>
  <si>
    <t>Ustrzyki Dolne</t>
  </si>
  <si>
    <t>Miejski Żłobek Radosny Zakątek, ul. Kraszewskiego 1, 37-500 Jarosław</t>
  </si>
  <si>
    <t>Jarosław</t>
  </si>
  <si>
    <t>Gminny Żłobek im. Matki Anny Kaworek w Łężanach, ul. Potockiego 56, 38-430 Łężany</t>
  </si>
  <si>
    <t>Miejsce Piastowe</t>
  </si>
  <si>
    <t>Żłobek Samorządowy nr 1 w Choroszczy, ul. Powstania Styczniowego 1, 16-070 Choroszcz</t>
  </si>
  <si>
    <t>Choroszcz</t>
  </si>
  <si>
    <t>Żłobek Miejski, ul. 11 Listopada 24, 17-300 Siemiatycze</t>
  </si>
  <si>
    <t>Siemiatycze Miasto</t>
  </si>
  <si>
    <t>Żłobek Nr 1, ul. Ogrodowa 6, 17-300 Siemiatycze</t>
  </si>
  <si>
    <t>Żłobek Nr 2, ul. Gen. Wł. Andersa 9, 17-300 Siemiatycze</t>
  </si>
  <si>
    <t>Miejski Żłobek Nr 1 w Łomży, ul. Studencka 13, 18-400 Łomża</t>
  </si>
  <si>
    <t>Łomża Miasto</t>
  </si>
  <si>
    <t>Miejski Żłobek Nr 2 w Łomży, ul. Spółdzielcza 8, 18-400 Łomża</t>
  </si>
  <si>
    <t>Żłobek w Łapach, ul. Polna 27A, 18-100 Łapy</t>
  </si>
  <si>
    <t>Łapy</t>
  </si>
  <si>
    <t>Żłobek Miejski w Sokółce, ul. Osiedle Centrum 18, 16-100 Sokółka</t>
  </si>
  <si>
    <t>Sokółka</t>
  </si>
  <si>
    <t>Żłobek Miejski w Suwałkach, ul. Gen. Wł. Andersa 10, 16-400 Suwałki</t>
  </si>
  <si>
    <t>Suwałki Miasto</t>
  </si>
  <si>
    <t>Anna Łukowska, ul. 1 Maja 13, 16-503 Krasnopol</t>
  </si>
  <si>
    <t>opiekun dzienny</t>
  </si>
  <si>
    <t>Krasnopol</t>
  </si>
  <si>
    <t>Dorota Jaczewska, ul. 1 Maja 13, 16-503 Krasnopol</t>
  </si>
  <si>
    <t>GZŻ -  Żłobek nr 1  FRASZKA ul. Malczewskiego 33 ; 80-107 Gdańsk</t>
  </si>
  <si>
    <t>Miasto Gdańsk</t>
  </si>
  <si>
    <t>GZŻ -  Żłobek nr 2  KASZTANEK ul. Piastowska 92; 80-358 Gdańsk</t>
  </si>
  <si>
    <t>GZŻ -  Żłobek nr 3 ZŁOTA RYBKA ul. Chałubińskiego 20; 80-807 Gdańsk</t>
  </si>
  <si>
    <t>GZŻ -  Żłobek nr 4  NUTKA ul. Startowa 3; 80-461 Gdańsk</t>
  </si>
  <si>
    <t>GZŻ -  Żłobek nr 5  PODZIOMEK ul. Konopnickiej 14; 80-240 Gdańsk</t>
  </si>
  <si>
    <t>GZŻ -  Żłobek nr 6  KOSZAŁEK OPAŁEK ul. Wassowskiego 7; 80-225 Gdańsk</t>
  </si>
  <si>
    <t xml:space="preserve"> GZŻ - Filia Żłobka nr 7 BEREK ul. Kolorowa 27</t>
  </si>
  <si>
    <t>GZŻ -  Żłobek nr 7  BEREK ul. Pocztowa 1; 80-827 Gdańsk</t>
  </si>
  <si>
    <t>GZŻ -  Żłobek nr 8 BÓWKA ul. Szeroka 15/17; 80-835 Gdańsk</t>
  </si>
  <si>
    <t>GZŻ -  Żłobek nr 9   GULIWER ul. Racławicka 8; 80-406 Gdańsk</t>
  </si>
  <si>
    <t>GZŻ -  filia Żłobkak nr 3  DZWONECZEK ul. Królewskie Wzgórze 2; 80-283 Gdańsk</t>
  </si>
  <si>
    <t>GZŻ -  filia Żłobkak nr 1  BURSZTYNEK ul. Wilanowska 16; 80-809 Gdańsk</t>
  </si>
  <si>
    <t>GZŻ -  filia Żłobkak nr 4  ŻAGIELEK ul. Olsztyńska 12; 80-395 Gdańsk</t>
  </si>
  <si>
    <t>Żłobek Niezapominajka - filia Witomino, ul. Uczniowska 2, Gdynia</t>
  </si>
  <si>
    <t>Miasto Gdynia</t>
  </si>
  <si>
    <t>Żłobek Niezapominajka - filia Pogórze, ul. Porębskiego 21, Gdynia</t>
  </si>
  <si>
    <t>Żłobek Koniczynka 81-007 Gdynia, ul. Chylońska 237</t>
  </si>
  <si>
    <t>Żłobek Niezapominajka - filia Dąbrowa, ul. Wilczyńska 33, Gdynia</t>
  </si>
  <si>
    <t>Publiczny żłobek w Stegnie "Miś Uszatek", ul. Bursztynowa 1 82-103 Stegna</t>
  </si>
  <si>
    <t>Stegna</t>
  </si>
  <si>
    <t>Żłobek Gminny Promyczek, ul. Kaszubska 15, 84-223 Linia</t>
  </si>
  <si>
    <t>Linia</t>
  </si>
  <si>
    <t>Pucki Klub Malucha. Aleja Lipowa 3c, 84-100 Puck</t>
  </si>
  <si>
    <t>Gmina Miasto Puck</t>
  </si>
  <si>
    <t>Żłobek Miejski Szarotka, ul. 17 marca 17, 82-200  Malbork</t>
  </si>
  <si>
    <t>Miasto Malbork</t>
  </si>
  <si>
    <t xml:space="preserve">żłobek "Puchatek" Armii Krajowej 58, 81-843 Sopot </t>
  </si>
  <si>
    <t>Miasto Sopot</t>
  </si>
  <si>
    <t>Miejski Żłobek nr 1 " Króla Maciusia" w Pruszczu Gdańskim ul. Żwirki i Wigury 8, 83-000 Pruszcz Gdański</t>
  </si>
  <si>
    <t>Miejska Pruszcz Gdański</t>
  </si>
  <si>
    <t>Miejski Żłobek nr 1 " Króla Maciusia" w Pruszczu Gdańskim Filia nr 1, ul. Romera , 83-000 Pruszcz Gdański</t>
  </si>
  <si>
    <t>Gminny Żłobek w Czarnem</t>
  </si>
  <si>
    <t>Czarne</t>
  </si>
  <si>
    <t>Żłobek Lolek, ul. Sambora 5a, 83-130 Pelplin</t>
  </si>
  <si>
    <t>Pelplin</t>
  </si>
  <si>
    <t>żłobek Kostek, ul. Kościuszki 12 a,83-130 Pelplin</t>
  </si>
  <si>
    <t>Żłobek w Rudnie, ul. Pocztowa 4, Rudno, 83-130 Pelplin</t>
  </si>
  <si>
    <t>żłobek Tuptusie, ul. Ks. Machalewskiego 17, 84-242 Luzino</t>
  </si>
  <si>
    <t>Gmina Luzino</t>
  </si>
  <si>
    <t>złobek Gminny w Debrznie, ul. Ogrodowa 20A,77-310 Debrzno</t>
  </si>
  <si>
    <t>Miasto i Gmina Debrzno</t>
  </si>
  <si>
    <t>Żłobek Miejski w Ustce, ul. Marynarki Polskiej 83, 76-270 Ustka</t>
  </si>
  <si>
    <t>Gmina Miasto Ustka</t>
  </si>
  <si>
    <t>Publiczny Żłobek nr 2 w Wierzchucinie, ul. Szkolna 22,84-113 Wierzchucino</t>
  </si>
  <si>
    <t>Krokowa</t>
  </si>
  <si>
    <t>Żłobek Nr 3 przy Zespole Żłobków Miejskich w Słupsku, ul. Łukasiewicza 4, 76-200 Słupsk</t>
  </si>
  <si>
    <t>Miasto Słupsk</t>
  </si>
  <si>
    <t>Żłobek "Słoneczko" w Gwieździnie, Gwieździn 26, 77-304 Rzeczenica</t>
  </si>
  <si>
    <t>Rzeczenica</t>
  </si>
  <si>
    <t>zlobek Stare pole ul. Marynarki Wojennej 22</t>
  </si>
  <si>
    <t>Stare Pole</t>
  </si>
  <si>
    <t>Gminny Żłobek w Przechlewie, os. Juźkowa 1A, 77-320 Przechlewo</t>
  </si>
  <si>
    <t>Przechlewo</t>
  </si>
  <si>
    <t>Żłobki Miejskie w Cieszynie, ul. Moniuszki 13, 43-400 Cieszyn</t>
  </si>
  <si>
    <t>Cieszyn</t>
  </si>
  <si>
    <t>Żłobek Miejski w Siemianowicach Śląskich, ul. Zgrzebnioka 36, 41-106 Siemianowice Śląskie</t>
  </si>
  <si>
    <t>Siemianowice Śl</t>
  </si>
  <si>
    <t>74</t>
  </si>
  <si>
    <t>Złobek Miejski , ul. Jaworowa 4, 41-310 Dąbrowa Górnicza</t>
  </si>
  <si>
    <t>Dąbrowa Górnicza</t>
  </si>
  <si>
    <t>Żłobek Miejski Filia nr 2, ul. Mireckiego 28, 41-300 Dąbrowa Górnicza</t>
  </si>
  <si>
    <t>Klub Dziecięcy "KAROL", ul. Św. Floriana 24, Pisarzowice</t>
  </si>
  <si>
    <t xml:space="preserve">Wilamowice </t>
  </si>
  <si>
    <t>Żłobek Miejski w Mysłowicach, ul. Reymonta 11, 41-400 Mysłowice</t>
  </si>
  <si>
    <t xml:space="preserve">Mysłowice </t>
  </si>
  <si>
    <t>70</t>
  </si>
  <si>
    <t xml:space="preserve">Miejski Żłobek w Pyskowicach, ul. Paderewskiego 5, 44 - 120 Pyskowice </t>
  </si>
  <si>
    <t xml:space="preserve">Pyskowice </t>
  </si>
  <si>
    <t>Żłobek Gminny w Żarkach Letnisku, ul. Cicha 12B, 42-311 Żarki Letnisko</t>
  </si>
  <si>
    <t>Poraj</t>
  </si>
  <si>
    <t>Żłobek Miejski nr 1, ul. Łuzycka 6a, 41-902 Bytom</t>
  </si>
  <si>
    <t>Bytom</t>
  </si>
  <si>
    <t>Żłobek Gminny w Bobrownikach z siedzibą w Rogoźniku, ul. Zacisze 1, 42-582 Rogoźnik</t>
  </si>
  <si>
    <t>Bobrowniki</t>
  </si>
  <si>
    <t>Miejski Żłobek w Knurowie, ul. Wiosenna 1, 44-196 Knurów</t>
  </si>
  <si>
    <t xml:space="preserve"> Knurów</t>
  </si>
  <si>
    <t>Żłobek Miejski im. Tadeusza Więcka w Mikołowie, ul. Krakowska 30, 43-190 Mikołów</t>
  </si>
  <si>
    <t>Mikołów</t>
  </si>
  <si>
    <t>Żłobek Miejski nr 1 w Wodzisławiu Śląskim, Osiedle XXX-lecia 61, 44-286 Wodzisław Śląski</t>
  </si>
  <si>
    <t>Wodzisław Śląski</t>
  </si>
  <si>
    <t>Klub Dziecięcy im. Ottona Klobusa, ul. Piłsudzkiego 4, 34-325 Łodygowice</t>
  </si>
  <si>
    <t>Łodygowice</t>
  </si>
  <si>
    <t>17</t>
  </si>
  <si>
    <t>Gminny Żłobek w Lelowie Wesoły Maluch, ul. Szczekocińka 18, 42-235 Lelów</t>
  </si>
  <si>
    <t>Lelów</t>
  </si>
  <si>
    <t>Miejski Żłobek Żory, os. Sikorskiego, 44-240 Żory</t>
  </si>
  <si>
    <t xml:space="preserve"> Żory </t>
  </si>
  <si>
    <t>79</t>
  </si>
  <si>
    <t>Miejski Żłobek
ul.Paderewskiego 7
43-140 Lędziny</t>
  </si>
  <si>
    <t>Lędziny</t>
  </si>
  <si>
    <t xml:space="preserve">Żłobek Miejski w Rudzie Śląskiej, ul. 1-go Maja 286, 41-710 Ruda Śląska </t>
  </si>
  <si>
    <t>Ruda Śląska</t>
  </si>
  <si>
    <t>72</t>
  </si>
  <si>
    <t>Żłobek Miejski "Misiakowo" w Rudzie Śląskiej, ul. Kościelna 35, 41-700 Ruda Śląska</t>
  </si>
  <si>
    <t>Żłobek Miejski, ul. Sobieskiego 13, 42-700 Lubliniec</t>
  </si>
  <si>
    <t xml:space="preserve">Lubliniec </t>
  </si>
  <si>
    <t>Żłobek Miejski nr 2 w Będzinie, ul. Jesionowa 11, 42-500 Będzin</t>
  </si>
  <si>
    <t>Będzin</t>
  </si>
  <si>
    <t>Żłobek Miejski "Figielkowo", ul. Proletariatu 5, 42-580 Wojkowice</t>
  </si>
  <si>
    <t>Wojkowice</t>
  </si>
  <si>
    <t>Filia Żłobkowa ul. Harcerska 6, 41-600 Świętochłowice</t>
  </si>
  <si>
    <t>Świętochłowice</t>
  </si>
  <si>
    <t>76</t>
  </si>
  <si>
    <t>Filia Żłobkowa ul. Sudecka 1, 41-600 Świętochłowice</t>
  </si>
  <si>
    <t>Filia Żłobkowa ul. K. Miarki 3, 41-600 Świętochłowice</t>
  </si>
  <si>
    <t>Żłobek ul. Czajora 2, 41-600 Świętochłowice</t>
  </si>
  <si>
    <t>Gminny Żłobek w Dąbrowie Zielonej, Plac Kościuszki 44, 42-265 Dąbrowa Zielona</t>
  </si>
  <si>
    <t>Dąbrowa Zielona</t>
  </si>
  <si>
    <t>Żłobek Miejski w Katowicach, Oddział przy ul. Grzegorzka 2, 40 - 309 Katowice i Oddział przy ul. Zadole 24A 40-719 Katowice</t>
  </si>
  <si>
    <t xml:space="preserve">Katowice </t>
  </si>
  <si>
    <t>69</t>
  </si>
  <si>
    <t>Żłobek Miejski w Katowicach, Oddział przy ul. Uniwersyteckiej 15, 40-007 Katowice i Oddział przy u. Ordona 3 A 40-164 Katowice</t>
  </si>
  <si>
    <t>Żłobek Miejski w Czeladzi, ul. Niepodległości 6, 41-250 Czeladź</t>
  </si>
  <si>
    <t>Czeladź</t>
  </si>
  <si>
    <t>Żłobek Miejski w Sosnowcu, ul. B.Prusa 253A, 41-219 Sosnowiec)</t>
  </si>
  <si>
    <t>Sosnowiec</t>
  </si>
  <si>
    <t>75</t>
  </si>
  <si>
    <t xml:space="preserve">Żłobek Miejski w Bielsku - Bialej, ul Kazimierza Brodzińskiego 22,  43 -300 Bielsko Biała </t>
  </si>
  <si>
    <t>Bielsko - Biała</t>
  </si>
  <si>
    <t xml:space="preserve"> Miejski Żłobek w Rydułtowach, Osiedle Orłowiec 39, 44-280 Rudułtowy </t>
  </si>
  <si>
    <t>Rydułtowy</t>
  </si>
  <si>
    <t>Żłobek Miejski w Łaziskach Górnych, ul. Miodowa 11, 43 - 170 Łaziska Górne</t>
  </si>
  <si>
    <t>Łaziska Górne</t>
  </si>
  <si>
    <t xml:space="preserve">Żłobek, ul Mleczna, 43-180 Orzesze </t>
  </si>
  <si>
    <t>Orzesze</t>
  </si>
  <si>
    <t>Gminny Żłobek w Bojszowach, ul. Gaikowa 64, 43-220 Bojszowy</t>
  </si>
  <si>
    <t>Bojszowy</t>
  </si>
  <si>
    <t>Żłobek Gminny "Bajkowa Kraina", ul. Zawadzkiego 161, 42-460 Nowa Wieś</t>
  </si>
  <si>
    <t>Mierzęcice</t>
  </si>
  <si>
    <t>Oddział III Żłobków Miejskich, ul. Żeromskiego 26a, 44-103 Gliwice</t>
  </si>
  <si>
    <t>Gliwice</t>
  </si>
  <si>
    <t>66</t>
  </si>
  <si>
    <t>Żłobek Miejski, ul. Mickiewicza 19, 43-502 Czechowice-Dziedzice</t>
  </si>
  <si>
    <t>Czechowice-Dziedzice</t>
  </si>
  <si>
    <t>Klub Dziecięcy "Kubusiowe Maluchy", ul. Górnicza 47 b, 43-225 Wola</t>
  </si>
  <si>
    <t>Miedźna</t>
  </si>
  <si>
    <t>Żłobek Miejski Nr 1, ul. Paryska 223 Skarżysko Kamienna</t>
  </si>
  <si>
    <t xml:space="preserve">żłobek </t>
  </si>
  <si>
    <t>Skarżysko - Kamienna</t>
  </si>
  <si>
    <t>26</t>
  </si>
  <si>
    <t>Żłobek Miejski Nr 2, ul. Kossaka 5 Skarżysko Kamienna</t>
  </si>
  <si>
    <t>Żłobek Miejski Nr 3, ul. Rynek Miejski 63 Skarżysko Kamienna</t>
  </si>
  <si>
    <t>Klub Dziecięcy, ul. Paryska 223 Skarżysko Kamienna</t>
  </si>
  <si>
    <t>Miejsko - Gminny Żłobek, ul. Sienkiewicza 11 C, 26-021 Daleszyce</t>
  </si>
  <si>
    <t>Daleszyce</t>
  </si>
  <si>
    <t>Żłobek Gminny, ul. Czarnowska 54, 26-065 Piekoszów</t>
  </si>
  <si>
    <t>Piekoszów</t>
  </si>
  <si>
    <t>Samorządowy Żłobek w Bilczy, ul. Szkolna 2, 26-026 Morawica</t>
  </si>
  <si>
    <t>Morawica</t>
  </si>
  <si>
    <t>"Kraina Malucha", ul. Madalińskiego 1, 28-230 Połaniec</t>
  </si>
  <si>
    <t>Połaniec</t>
  </si>
  <si>
    <t>Żłobek przy Przedszkolu Samorządowym Nr 5, ul. Portowa 28, 27-600 Sandomierz</t>
  </si>
  <si>
    <t>Sandomierz</t>
  </si>
  <si>
    <t xml:space="preserve">Żłobek Gminny, ul. Konecka 12 a,         26-070 Łopuszno </t>
  </si>
  <si>
    <t>Łopuszno</t>
  </si>
  <si>
    <t>Żłobek Gminny, ul. Żeromskiego 16a, 26-067 Strawczyn</t>
  </si>
  <si>
    <t>Strawczyn</t>
  </si>
  <si>
    <t>Żłobek Samorządowy "Raj Maluszka", Domaszowice 205 A, 25-351 Kielce</t>
  </si>
  <si>
    <t>Masłów</t>
  </si>
  <si>
    <t>Żłobek Gminny "Radosna Polanka Marii Skłodowskiej - Curie", Radlin</t>
  </si>
  <si>
    <t>Górno</t>
  </si>
  <si>
    <t>Żłobek w Staszowie, ul. Kilińskiego 20, 28-200 Staszów</t>
  </si>
  <si>
    <t>Staszów</t>
  </si>
  <si>
    <t>Żłobek w Staszowie, ul. Jana Pawła II 17 A, 28-200 Staszów</t>
  </si>
  <si>
    <t>"Wesoły Pajacyk", ul. Jana Pawła II 17 A, 28-200 Staszów</t>
  </si>
  <si>
    <t>Żłobek Samorządowy Nr 5, ul. Piekoszowska 49, 25-437 Kielce</t>
  </si>
  <si>
    <t>Kielce</t>
  </si>
  <si>
    <t>Żłobek Samorządowy Nr 12, ul. Gałczyńskiego 7, 25-409 Kielce</t>
  </si>
  <si>
    <t>Żłobek Samorządowy Nr 13, ul. Romualda 8, 25-332 Kielce</t>
  </si>
  <si>
    <t>Żłobek Samorządowy Nr 15, ul. Struga 6, 25-548 Kielce</t>
  </si>
  <si>
    <t>Żłobek Samorządowy Nr 17, ul. J. Szajnowicza - Iwanowa 15, 25-636 Kielce</t>
  </si>
  <si>
    <t>Żłobek Zakładowy i Samorządowy "Uśmiech Malucha" Miejskiego Ośrodka Pomocy Rodzinie, Oś. Na Stoku 42a, 25-437 Kielce</t>
  </si>
  <si>
    <t>Żlobek miejski nr 2 w Elblągu ul. Adama Asnyka 4, 82-300 Elbląg</t>
  </si>
  <si>
    <t>Gmina Miasto Elbląg</t>
  </si>
  <si>
    <t>28</t>
  </si>
  <si>
    <t>Żłobek Miejski nr 4 w Elblagu ul. Wojciecha Zajchowskiego 1 oraz Filia Żłobka ul. Fryderyka Chopina 10 , 82-300 Elbląg</t>
  </si>
  <si>
    <t>Żłobek Miejski nr 5 w Elblągu ul. Macieja Kalenkiewicza 25, 82-300 Elbląg</t>
  </si>
  <si>
    <t>Żlobek Miejski w Lidzbarku ul. Zieluńska 7, 13-230 Lidzbark</t>
  </si>
  <si>
    <t>Gmina Lidzbark</t>
  </si>
  <si>
    <t>Miejskie Przedszkole i Żłobek "Ekoludki", ul. Jana Kilińskiego 48, 19-300 Ełk</t>
  </si>
  <si>
    <t>Miasto Ełk</t>
  </si>
  <si>
    <t>Żłobek Miejski nr 1, ul. Malewskiego 2B, 10-691 Olsztyn</t>
  </si>
  <si>
    <t>Gmina Olsztyn</t>
  </si>
  <si>
    <t>Żłobek Miejski nr 2, ul. Żołnierska 47, 10-457 Olsztyn</t>
  </si>
  <si>
    <t>Żłobek Miejski nr 3, ul.Mochnackiego 37, 10-036 Olsztyn</t>
  </si>
  <si>
    <t>Żłobek Miejski nr 4, ul.Wyspiańskiego 2, 10-287 Olsztyn</t>
  </si>
  <si>
    <t>Żłobek Publiczny w Warkałach, Warkały 18, Gmina Jonkowo, 11-041 Olsztyn</t>
  </si>
  <si>
    <t>Gmina Jonkowo</t>
  </si>
  <si>
    <t>Żłobek Miejski w Braniewie ul. Sucharskiego 19, 14-500 Braniewo</t>
  </si>
  <si>
    <t>Gmina Miasta Braniewa</t>
  </si>
  <si>
    <t>Żłobek Samorządowy PROMYK ul. Jana Pawła II 7, 11-730 Mikołajki</t>
  </si>
  <si>
    <t>Gmina Mikołajki</t>
  </si>
  <si>
    <t>Żłobek Miejski w Bisztynku ul. Kolejowa 7, 11-230 Bisztynek</t>
  </si>
  <si>
    <t>Gmina Bisztynek</t>
  </si>
  <si>
    <t>Żłobek Miejski w Ostródzie ul. Bolesława Chrobrego 3A, 14-100 Ostróda</t>
  </si>
  <si>
    <t>Gmina Miejska Ostróda</t>
  </si>
  <si>
    <t>Żłobek Publiczny w Biskupcu, Al. Niepodległości 19, 11-300 Biskupiec</t>
  </si>
  <si>
    <t>Gmina Biskupiec</t>
  </si>
  <si>
    <t>Żłobek Miejski w Orzyszu, ul. Ratuszowa 4 12-250 Orzysz</t>
  </si>
  <si>
    <t>Gmina Orzysz</t>
  </si>
  <si>
    <t>Żłobek Miejski w Olsztynku, ul. Szkolna 9A 11-015 Olsztynek</t>
  </si>
  <si>
    <t>Gmina Olsztynek</t>
  </si>
  <si>
    <t>Żłobek Miejski w Barczewie, ul. Słowackiego 7, 11-010 Barczewo</t>
  </si>
  <si>
    <t>Gmina Barczewo</t>
  </si>
  <si>
    <t>Punkty opieki dziennej ul. 11 Listopada 10, ul. Mazurska 17, 11-200 Bartoszyce</t>
  </si>
  <si>
    <t>Gmina Bartoszyce</t>
  </si>
  <si>
    <t>Żłobek Publiczny, Świątki 105, 11-008 Świątki</t>
  </si>
  <si>
    <t>Gmina Świątki</t>
  </si>
  <si>
    <t>Żłobek w Kurzętniku, ul. Jagiełły 15, 13-306 Kurzętnik</t>
  </si>
  <si>
    <t>Gmina Kurzętnik</t>
  </si>
  <si>
    <t>Żłobek w Kurzętniku, ul. Kościuszki 36, 13-306 Kurzętnik</t>
  </si>
  <si>
    <t>Żlobek Miejski w Kętrzynie, ul. Obrońców Westerplatte 16, 11-400 Kętrzyn</t>
  </si>
  <si>
    <t>Gmina Miejska Kętrzyn</t>
  </si>
  <si>
    <t>Żłobek Miejski w Lubawie "Akademia Maluszka", ul. Rzepnikowskiego 9/2, 14-260 Lubawa</t>
  </si>
  <si>
    <t>Gmina Miejska Lubawa</t>
  </si>
  <si>
    <t xml:space="preserve">Żłobek Gminny w Baranowie, 
ul. Jana Pawła II 2a, 63-604 Baranów oraz Oddział w Mroczeniu, Mroczeń 195A, 63-604 Baranów </t>
  </si>
  <si>
    <t xml:space="preserve">Baranów </t>
  </si>
  <si>
    <t>Gminny Żłobek w Dobrzycy, 
ul. Krotoszyńska 40, 63-330 Dobrzyca</t>
  </si>
  <si>
    <t>Dobrzyca</t>
  </si>
  <si>
    <t>Żłobek Miejski w Gnieźnie, 
ul. Kościuszki 21, 62-200 Gniezno</t>
  </si>
  <si>
    <t>Gniezno</t>
  </si>
  <si>
    <t>Żłobek Nr 3, 
ul. Bogumiła i Barbary 14a, 
62-800 Kalisz</t>
  </si>
  <si>
    <t>Kalisz</t>
  </si>
  <si>
    <t>Żłobek Miejski w Kępnie, 
ul. Ks. P. Wawrzyniaka 40, 
63-600 Kępno</t>
  </si>
  <si>
    <t>Kępno</t>
  </si>
  <si>
    <t>Żłobek Miejski "Dziecięca Kraina" 
w Kępnie, ul. Cicha 13, 63-600 Kępno</t>
  </si>
  <si>
    <t>Dzienny opiekun Magdalena Jańska, Krążkowy 29, 63-600 Kępno</t>
  </si>
  <si>
    <t>Dzienny opiekun Magdalena Ługowska Krążkowy 29, 63-600 Kępno</t>
  </si>
  <si>
    <t>Żłobek "Hanulandia" w Hanulinie, 
ul. Powstańców Wielkopolskich 1a, Osiedle Hanulin, 63-600 Kępno</t>
  </si>
  <si>
    <t>Żłobek Gminny w Kłecku, 
ul. Gnieźnieńska 5, 62-270 Kłecko</t>
  </si>
  <si>
    <t>Kłecko</t>
  </si>
  <si>
    <t>Żłobek Miejski, 
ul. Sosnowa 6, 62-510 Konin</t>
  </si>
  <si>
    <t>Konin</t>
  </si>
  <si>
    <t>Justyna Sroczyńska, 
ul. Dworcowa 1, 64-000 Kościan</t>
  </si>
  <si>
    <t>Kościan</t>
  </si>
  <si>
    <t>Martyna Stolecka, 
ul. Dworcowa 1, 64-000 Kościan</t>
  </si>
  <si>
    <t>Urszula Kortus, 
ul. Dworcowa 1, 64-000 Kościan</t>
  </si>
  <si>
    <t>Publiczny żłobek w Kamionkach, 
ul. Porannej Rosy 2, 62-023 Kamionki</t>
  </si>
  <si>
    <t>Kórnik</t>
  </si>
  <si>
    <t>Żłobek w Lwówku, 
ul. Świtalskiego 31, 64-310 Lwówek</t>
  </si>
  <si>
    <t>Lwówek</t>
  </si>
  <si>
    <t>Żłobek Gminny w Opatowie, Opatów, ul. Przedszkolna 1, 63-645 Łęka Opatowska</t>
  </si>
  <si>
    <t xml:space="preserve">Łęka Opatowska </t>
  </si>
  <si>
    <t>Żłobek Miejski, ul. Daszyńskiego 21, 
64-400 Międzychód</t>
  </si>
  <si>
    <t>Międzychód</t>
  </si>
  <si>
    <t xml:space="preserve">Żłobek Gminny w Nowych Skalmierzycach, ul. Hallera 1, 63-460 Nowe Skalmierzyce </t>
  </si>
  <si>
    <t>Nowe Skalmierzyce</t>
  </si>
  <si>
    <t>Żłobek Miejski  w Obornikach, 
ul. Marszałka Józefa Połsudskiego 56a, 64-600 Oborniki</t>
  </si>
  <si>
    <t>Oborniki</t>
  </si>
  <si>
    <t>Żłobek Miejski, siedziba, 
ul. Jankowskiego 10A
63-400 Ostrów Wielkopolski</t>
  </si>
  <si>
    <t>Ostrów Wielkopolski miejska</t>
  </si>
  <si>
    <t>Żłobek Miejski Oddział
ul. Waryńskiego 29
63-400 Ostrów Wielkopolski</t>
  </si>
  <si>
    <t>Żłobek Gminny w Perzowie, 
Perzów 77 A, 63-642 Perzów</t>
  </si>
  <si>
    <t>Perzów</t>
  </si>
  <si>
    <t>Żłobek "Krecik", 
os. B. Chrobrego 108, 60-681 Poznań</t>
  </si>
  <si>
    <t>Poznań</t>
  </si>
  <si>
    <t>Żłobek "Calineczka", 
os. Pod Lipami 103, 61-628 Poznań</t>
  </si>
  <si>
    <t>Żłobek "Balbinka", 
os. B. Śmiałego 106, 60-682 Poznań</t>
  </si>
  <si>
    <t>Żłobek "Ptyś", 
os. Przyjaźni 134, 61-688 Poznań</t>
  </si>
  <si>
    <t>Żłobek "Kalinka", 
ul. Szamarzewskiego 5/9, 60-514 Poznań</t>
  </si>
  <si>
    <t xml:space="preserve">Żłobek "Koniczynka", 
ul. Nowy Świat 7/11, 60-581 Poznań  </t>
  </si>
  <si>
    <t xml:space="preserve">Żłobek "Stokrotka", 
al. Wielkopolska 21/25, 60-603 Poznań </t>
  </si>
  <si>
    <t>Żłobek "Czerwony Kapturek", 
ul. Klonowica 3, 60-747 Poznań</t>
  </si>
  <si>
    <t>Żłobek "Jacek i Agatka", 
ul. Winklera 8, 60-246 Poznań</t>
  </si>
  <si>
    <t>Żłobek "Królewna Śnieżka", 
ul. Grunwaldzka 34, 60-786 Poznań</t>
  </si>
  <si>
    <t>Żłobek "Żurawinka", 
ul. Żurawinowa 5/7, 61-455 Poznań</t>
  </si>
  <si>
    <t>Żłobek "Przemko", 
os. Rzeczypospolitej 77, 61-393 Poznań</t>
  </si>
  <si>
    <t>Żłobek "Michałki", 
os. Czecha 75, 61-289 Poznań</t>
  </si>
  <si>
    <t>Żłobek Miś Uszatek, 
ul. Prądzyńskiego 16, 61-527 Poznań</t>
  </si>
  <si>
    <t>Elżbieta Chwierot, 
ul. Ks. Edwarda Spychalskiego 10, 
63-900 Rawicz</t>
  </si>
  <si>
    <t>Rawicz</t>
  </si>
  <si>
    <t>Żłobek Miejski,
ul. Kochanowskiego 21,
78-200 Białogard</t>
  </si>
  <si>
    <t>Białogard</t>
  </si>
  <si>
    <t>32</t>
  </si>
  <si>
    <t>Gminny Żłobek w Dębnie,
ul. Jana Pawła II 42,
74-400 Dębno</t>
  </si>
  <si>
    <t>Dębno</t>
  </si>
  <si>
    <t>Żłobek Gminny w Tychowie,
ul. Mickiewicza 1,
78-220 Tychowo</t>
  </si>
  <si>
    <t>Tychowo</t>
  </si>
  <si>
    <t>Żłobek Gminny "Skrzat" w Sianowie,
ul. Słowackiego 3,
76-004 Sianów</t>
  </si>
  <si>
    <t>Sianów</t>
  </si>
  <si>
    <t>Żłobek Gminny w Polanowie,
ul. Stawna 3,
76-010 Polanów</t>
  </si>
  <si>
    <t>Polanów</t>
  </si>
  <si>
    <t>Żłobek Miejski w Kaelinie,
ul. Moniuszki 8,
78-230 Karlino</t>
  </si>
  <si>
    <t>Karlino</t>
  </si>
  <si>
    <t>Żłobek Miejski "Leśna Polana",
ul. Krasińskiego 5,
73-110 Stargard</t>
  </si>
  <si>
    <t>Stargard</t>
  </si>
  <si>
    <t>Żłobek "Krasnal",
ul. Bogusława X 18,
78-100 Kołobrzeg</t>
  </si>
  <si>
    <t>Kołobrzeg</t>
  </si>
  <si>
    <t>Żłobek Samorządowy w Mścicach,
ul. Szkolna 1c,
76-031 Mścice</t>
  </si>
  <si>
    <t>Będzino</t>
  </si>
  <si>
    <t>Publiczny Żłobek Gminny,
72-005 Przecław 120</t>
  </si>
  <si>
    <t>Kołbaskowo</t>
  </si>
  <si>
    <t>Żłobek Nr 1,
ul. Żaglowa 16,
70-832 Szczecin</t>
  </si>
  <si>
    <t>Szczecin</t>
  </si>
  <si>
    <t>Żłobek Nr 2,
ul. Kostki Napierskiego 6c,
70-783 Szczecin</t>
  </si>
  <si>
    <t>Żłobek Nr 3,
ul. Włościańska 3,
70-021 Szczecin</t>
  </si>
  <si>
    <t>Żłobek Nr 5,
ul. Kazimierza Królewicza 61,
71-551 Szczecin</t>
  </si>
  <si>
    <t>Żłobek Nr 7,
ul. Podhalańska 1-3,
70-452 Szczecin</t>
  </si>
  <si>
    <t>Żłobek Nr 9,
ul. Brytyjska 19,
71-768 Szczecin</t>
  </si>
  <si>
    <t>Żłobek w Złocieńcu,
ul. Elizy Orzeszkowej 2A,
78-520 Zlocieniec</t>
  </si>
  <si>
    <t>Złocieniec</t>
  </si>
  <si>
    <t>Żłobek Miejski Oddział "Puchatek",
ul. Dokerów 6 a,
75-202 Koszalin</t>
  </si>
  <si>
    <t>Koszalin</t>
  </si>
  <si>
    <t>Żłobek Miejski Oddział "Smyk",
ul. Chrzanowskiego 10,
75-327 Koszalin</t>
  </si>
  <si>
    <t>Żłobek Miejski w Gryfinie,
ul. Władysława Łokietka 10,
74-100 Gryfino</t>
  </si>
  <si>
    <t>Gryfino</t>
  </si>
  <si>
    <t>Żłobek Miejski,
ul. Spokojna 15,
74-300 Myślibórz</t>
  </si>
  <si>
    <t>Myślibórz</t>
  </si>
  <si>
    <t>Żłobek Miejski "Kubuś Puchatek",
ul. Wyspiańskiego 2,
72-600 Świnoujście</t>
  </si>
  <si>
    <t>Świnoujście</t>
  </si>
  <si>
    <t>Żłobek Miejski w Sławnie,
ul. Cieszkowskiego 1,
76-100 Sławno</t>
  </si>
  <si>
    <t>Sławno</t>
  </si>
  <si>
    <t>Dofinansowanie na funkcjonowanie miejsc dla dzieci z wyłączeniem dzieci niepełnosprawnych</t>
  </si>
  <si>
    <t>Dofinansowanie na funkcjonowanie miejsc dla dzieci  niepełnosprawnych</t>
  </si>
  <si>
    <t>Całość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</si>
</sst>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5" fillId="0" borderId="0" xfId="0" applyFont="1"/>
    <xf numFmtId="4" fontId="3" fillId="0" borderId="1" xfId="2" applyNumberFormat="1" applyFont="1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4" fontId="3" fillId="3" borderId="1" xfId="2" applyNumberFormat="1" applyFont="1" applyFill="1" applyBorder="1" applyAlignment="1" applyProtection="1">
      <alignment horizontal="left" vertical="center" wrapText="1"/>
      <protection locked="0"/>
    </xf>
    <xf numFmtId="4" fontId="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4" fontId="3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1" fontId="3" fillId="0" borderId="1" xfId="2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wrapText="1"/>
    </xf>
    <xf numFmtId="4" fontId="3" fillId="0" borderId="1" xfId="2" applyNumberFormat="1" applyFont="1" applyBorder="1" applyAlignment="1" applyProtection="1">
      <alignment horizontal="left" wrapText="1"/>
      <protection locked="0"/>
    </xf>
    <xf numFmtId="0" fontId="3" fillId="0" borderId="1" xfId="2" applyFont="1" applyBorder="1" applyAlignment="1" applyProtection="1">
      <alignment horizontal="left" wrapText="1"/>
      <protection locked="0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3" fillId="0" borderId="1" xfId="2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9" fontId="5" fillId="0" borderId="1" xfId="1" applyFont="1" applyBorder="1" applyAlignment="1">
      <alignment horizontal="right" vertical="center"/>
    </xf>
    <xf numFmtId="3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horizontal="right" vertical="center"/>
    </xf>
    <xf numFmtId="9" fontId="5" fillId="0" borderId="1" xfId="1" applyFont="1" applyFill="1" applyBorder="1" applyAlignment="1">
      <alignment horizontal="right" vertical="center"/>
    </xf>
    <xf numFmtId="49" fontId="3" fillId="0" borderId="1" xfId="2" applyNumberFormat="1" applyFont="1" applyBorder="1" applyAlignment="1" applyProtection="1">
      <alignment horizontal="right" vertical="center" wrapText="1"/>
      <protection locked="0"/>
    </xf>
    <xf numFmtId="9" fontId="3" fillId="0" borderId="1" xfId="1" applyFont="1" applyBorder="1" applyAlignment="1" applyProtection="1">
      <alignment horizontal="right" vertical="center" wrapText="1"/>
      <protection locked="0"/>
    </xf>
    <xf numFmtId="9" fontId="5" fillId="0" borderId="1" xfId="1" applyFont="1" applyBorder="1" applyAlignment="1">
      <alignment horizontal="right" vertical="center" wrapText="1"/>
    </xf>
    <xf numFmtId="9" fontId="5" fillId="0" borderId="1" xfId="1" applyFont="1" applyFill="1" applyBorder="1" applyAlignment="1">
      <alignment horizontal="right" vertical="center" wrapText="1"/>
    </xf>
    <xf numFmtId="9" fontId="3" fillId="0" borderId="1" xfId="1" applyFont="1" applyBorder="1" applyAlignment="1">
      <alignment horizontal="right" vertical="center"/>
    </xf>
    <xf numFmtId="9" fontId="3" fillId="0" borderId="1" xfId="1" applyFont="1" applyFill="1" applyBorder="1" applyAlignment="1">
      <alignment horizontal="right" vertical="center"/>
    </xf>
    <xf numFmtId="9" fontId="3" fillId="0" borderId="1" xfId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9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2" applyNumberFormat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 wrapText="1"/>
      <protection locked="0"/>
    </xf>
    <xf numFmtId="0" fontId="3" fillId="4" borderId="1" xfId="2" applyFont="1" applyFill="1" applyBorder="1" applyAlignment="1" applyProtection="1">
      <alignment horizontal="center" vertical="center" wrapText="1"/>
      <protection locked="0"/>
    </xf>
    <xf numFmtId="4" fontId="3" fillId="4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2" applyNumberFormat="1" applyFont="1" applyFill="1" applyBorder="1" applyAlignment="1" applyProtection="1">
      <alignment horizontal="right" vertical="center" wrapText="1"/>
      <protection locked="0"/>
    </xf>
    <xf numFmtId="3" fontId="3" fillId="4" borderId="1" xfId="2" applyNumberFormat="1" applyFont="1" applyFill="1" applyBorder="1" applyAlignment="1" applyProtection="1">
      <alignment horizontal="right" vertical="center" wrapText="1"/>
      <protection locked="0"/>
    </xf>
    <xf numFmtId="9" fontId="5" fillId="4" borderId="1" xfId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9"/>
  <sheetViews>
    <sheetView tabSelected="1" workbookViewId="0">
      <pane xSplit="1" ySplit="6" topLeftCell="B392" activePane="bottomRight" state="frozen"/>
      <selection pane="topRight" activeCell="B1" sqref="B1"/>
      <selection pane="bottomLeft" activeCell="A7" sqref="A7"/>
      <selection pane="bottomRight" activeCell="T373" sqref="T373"/>
    </sheetView>
  </sheetViews>
  <sheetFormatPr defaultRowHeight="12" x14ac:dyDescent="0.2"/>
  <cols>
    <col min="1" max="4" width="9.140625" style="1"/>
    <col min="5" max="8" width="9.140625" style="43"/>
    <col min="9" max="12" width="9.140625" style="40"/>
    <col min="13" max="13" width="9.140625" style="41"/>
    <col min="14" max="16" width="9.140625" style="24"/>
    <col min="17" max="16384" width="9.140625" style="1"/>
  </cols>
  <sheetData>
    <row r="1" spans="1:16" ht="12" customHeight="1" x14ac:dyDescent="0.2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/>
      <c r="G1" s="48"/>
      <c r="H1" s="48"/>
      <c r="I1" s="50" t="s">
        <v>5</v>
      </c>
      <c r="J1" s="50"/>
      <c r="K1" s="50" t="s">
        <v>6</v>
      </c>
      <c r="L1" s="50"/>
      <c r="M1" s="51" t="s">
        <v>7</v>
      </c>
      <c r="N1" s="44" t="s">
        <v>829</v>
      </c>
      <c r="O1" s="44" t="s">
        <v>830</v>
      </c>
      <c r="P1" s="45" t="s">
        <v>831</v>
      </c>
    </row>
    <row r="2" spans="1:16" ht="12" customHeight="1" x14ac:dyDescent="0.2">
      <c r="A2" s="48"/>
      <c r="B2" s="48"/>
      <c r="C2" s="48"/>
      <c r="D2" s="48"/>
      <c r="E2" s="48"/>
      <c r="F2" s="48"/>
      <c r="G2" s="48"/>
      <c r="H2" s="48"/>
      <c r="I2" s="48" t="s">
        <v>8</v>
      </c>
      <c r="J2" s="48" t="s">
        <v>9</v>
      </c>
      <c r="K2" s="48" t="s">
        <v>8</v>
      </c>
      <c r="L2" s="48" t="s">
        <v>10</v>
      </c>
      <c r="M2" s="51"/>
      <c r="N2" s="44"/>
      <c r="O2" s="44"/>
      <c r="P2" s="46"/>
    </row>
    <row r="3" spans="1:16" x14ac:dyDescent="0.2">
      <c r="A3" s="48"/>
      <c r="B3" s="48"/>
      <c r="C3" s="42" t="s">
        <v>11</v>
      </c>
      <c r="D3" s="48"/>
      <c r="E3" s="48"/>
      <c r="F3" s="48"/>
      <c r="G3" s="48"/>
      <c r="H3" s="48"/>
      <c r="I3" s="49"/>
      <c r="J3" s="48"/>
      <c r="K3" s="49"/>
      <c r="L3" s="48"/>
      <c r="M3" s="51"/>
      <c r="N3" s="44"/>
      <c r="O3" s="44"/>
      <c r="P3" s="46"/>
    </row>
    <row r="4" spans="1:16" ht="24" x14ac:dyDescent="0.2">
      <c r="A4" s="48"/>
      <c r="B4" s="48"/>
      <c r="C4" s="42" t="s">
        <v>12</v>
      </c>
      <c r="D4" s="48"/>
      <c r="E4" s="48"/>
      <c r="F4" s="48"/>
      <c r="G4" s="48"/>
      <c r="H4" s="48"/>
      <c r="I4" s="49"/>
      <c r="J4" s="48"/>
      <c r="K4" s="49"/>
      <c r="L4" s="48"/>
      <c r="M4" s="51"/>
      <c r="N4" s="44"/>
      <c r="O4" s="44"/>
      <c r="P4" s="46"/>
    </row>
    <row r="5" spans="1:16" ht="24" x14ac:dyDescent="0.2">
      <c r="A5" s="48"/>
      <c r="B5" s="48"/>
      <c r="C5" s="42" t="s">
        <v>13</v>
      </c>
      <c r="D5" s="48"/>
      <c r="E5" s="42" t="s">
        <v>14</v>
      </c>
      <c r="F5" s="42" t="s">
        <v>15</v>
      </c>
      <c r="G5" s="42" t="s">
        <v>16</v>
      </c>
      <c r="H5" s="42" t="s">
        <v>17</v>
      </c>
      <c r="I5" s="49"/>
      <c r="J5" s="48"/>
      <c r="K5" s="49"/>
      <c r="L5" s="48"/>
      <c r="M5" s="51"/>
      <c r="N5" s="44"/>
      <c r="O5" s="44"/>
      <c r="P5" s="47"/>
    </row>
    <row r="6" spans="1:16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</row>
    <row r="7" spans="1:16" ht="96" x14ac:dyDescent="0.2">
      <c r="A7" s="12">
        <v>1</v>
      </c>
      <c r="B7" s="20" t="s">
        <v>18</v>
      </c>
      <c r="C7" s="20" t="s">
        <v>19</v>
      </c>
      <c r="D7" s="20" t="s">
        <v>20</v>
      </c>
      <c r="E7" s="3" t="s">
        <v>21</v>
      </c>
      <c r="F7" s="3" t="s">
        <v>22</v>
      </c>
      <c r="G7" s="3" t="s">
        <v>23</v>
      </c>
      <c r="H7" s="3" t="s">
        <v>24</v>
      </c>
      <c r="I7" s="18">
        <v>24</v>
      </c>
      <c r="J7" s="25">
        <v>12</v>
      </c>
      <c r="K7" s="18"/>
      <c r="L7" s="25"/>
      <c r="M7" s="26">
        <v>0</v>
      </c>
      <c r="N7" s="22">
        <f t="shared" ref="N7:N70" si="0">I7*J7*150</f>
        <v>43200</v>
      </c>
      <c r="O7" s="22">
        <f t="shared" ref="O7:O70" si="1">K7*L7*500</f>
        <v>0</v>
      </c>
      <c r="P7" s="22">
        <f>N7+O7</f>
        <v>43200</v>
      </c>
    </row>
    <row r="8" spans="1:16" ht="132" x14ac:dyDescent="0.2">
      <c r="A8" s="12">
        <v>2</v>
      </c>
      <c r="B8" s="20" t="s">
        <v>25</v>
      </c>
      <c r="C8" s="20" t="s">
        <v>19</v>
      </c>
      <c r="D8" s="20" t="s">
        <v>26</v>
      </c>
      <c r="E8" s="3" t="s">
        <v>21</v>
      </c>
      <c r="F8" s="3" t="s">
        <v>27</v>
      </c>
      <c r="G8" s="3" t="s">
        <v>21</v>
      </c>
      <c r="H8" s="3" t="s">
        <v>28</v>
      </c>
      <c r="I8" s="18">
        <v>28</v>
      </c>
      <c r="J8" s="25">
        <v>12</v>
      </c>
      <c r="K8" s="18"/>
      <c r="L8" s="25"/>
      <c r="M8" s="26">
        <v>0</v>
      </c>
      <c r="N8" s="22">
        <f t="shared" si="0"/>
        <v>50400</v>
      </c>
      <c r="O8" s="22">
        <f t="shared" si="1"/>
        <v>0</v>
      </c>
      <c r="P8" s="22">
        <f t="shared" ref="P8:P71" si="2">N8+O8</f>
        <v>50400</v>
      </c>
    </row>
    <row r="9" spans="1:16" ht="84" x14ac:dyDescent="0.2">
      <c r="A9" s="12">
        <v>3</v>
      </c>
      <c r="B9" s="20" t="s">
        <v>29</v>
      </c>
      <c r="C9" s="20" t="s">
        <v>19</v>
      </c>
      <c r="D9" s="20" t="s">
        <v>30</v>
      </c>
      <c r="E9" s="3" t="s">
        <v>21</v>
      </c>
      <c r="F9" s="3" t="s">
        <v>31</v>
      </c>
      <c r="G9" s="3" t="s">
        <v>23</v>
      </c>
      <c r="H9" s="3" t="s">
        <v>24</v>
      </c>
      <c r="I9" s="18">
        <v>50</v>
      </c>
      <c r="J9" s="25">
        <v>11</v>
      </c>
      <c r="K9" s="18"/>
      <c r="L9" s="25"/>
      <c r="M9" s="26">
        <v>0</v>
      </c>
      <c r="N9" s="22">
        <f t="shared" si="0"/>
        <v>82500</v>
      </c>
      <c r="O9" s="22">
        <f t="shared" si="1"/>
        <v>0</v>
      </c>
      <c r="P9" s="22">
        <f t="shared" si="2"/>
        <v>82500</v>
      </c>
    </row>
    <row r="10" spans="1:16" ht="96" x14ac:dyDescent="0.2">
      <c r="A10" s="12">
        <v>4</v>
      </c>
      <c r="B10" s="20" t="s">
        <v>32</v>
      </c>
      <c r="C10" s="20" t="s">
        <v>19</v>
      </c>
      <c r="D10" s="20" t="s">
        <v>33</v>
      </c>
      <c r="E10" s="3" t="s">
        <v>21</v>
      </c>
      <c r="F10" s="3" t="s">
        <v>34</v>
      </c>
      <c r="G10" s="3" t="s">
        <v>35</v>
      </c>
      <c r="H10" s="3" t="s">
        <v>36</v>
      </c>
      <c r="I10" s="18">
        <v>25</v>
      </c>
      <c r="J10" s="25">
        <v>11</v>
      </c>
      <c r="K10" s="18"/>
      <c r="L10" s="25"/>
      <c r="M10" s="26">
        <v>0</v>
      </c>
      <c r="N10" s="22">
        <f t="shared" si="0"/>
        <v>41250</v>
      </c>
      <c r="O10" s="22">
        <f t="shared" si="1"/>
        <v>0</v>
      </c>
      <c r="P10" s="22">
        <f t="shared" si="2"/>
        <v>41250</v>
      </c>
    </row>
    <row r="11" spans="1:16" ht="84" x14ac:dyDescent="0.2">
      <c r="A11" s="12">
        <v>5</v>
      </c>
      <c r="B11" s="20" t="s">
        <v>37</v>
      </c>
      <c r="C11" s="20" t="s">
        <v>19</v>
      </c>
      <c r="D11" s="20" t="s">
        <v>38</v>
      </c>
      <c r="E11" s="3" t="s">
        <v>21</v>
      </c>
      <c r="F11" s="3" t="s">
        <v>34</v>
      </c>
      <c r="G11" s="3" t="s">
        <v>22</v>
      </c>
      <c r="H11" s="3" t="s">
        <v>28</v>
      </c>
      <c r="I11" s="18">
        <v>24</v>
      </c>
      <c r="J11" s="25">
        <v>12</v>
      </c>
      <c r="K11" s="18"/>
      <c r="L11" s="25"/>
      <c r="M11" s="26">
        <v>0</v>
      </c>
      <c r="N11" s="22">
        <f t="shared" si="0"/>
        <v>43200</v>
      </c>
      <c r="O11" s="22">
        <f t="shared" si="1"/>
        <v>0</v>
      </c>
      <c r="P11" s="22">
        <f t="shared" si="2"/>
        <v>43200</v>
      </c>
    </row>
    <row r="12" spans="1:16" ht="132" x14ac:dyDescent="0.2">
      <c r="A12" s="12">
        <v>6</v>
      </c>
      <c r="B12" s="20" t="s">
        <v>39</v>
      </c>
      <c r="C12" s="20" t="s">
        <v>19</v>
      </c>
      <c r="D12" s="20" t="s">
        <v>40</v>
      </c>
      <c r="E12" s="3" t="s">
        <v>21</v>
      </c>
      <c r="F12" s="3" t="s">
        <v>41</v>
      </c>
      <c r="G12" s="3" t="s">
        <v>23</v>
      </c>
      <c r="H12" s="3" t="s">
        <v>24</v>
      </c>
      <c r="I12" s="18">
        <v>49</v>
      </c>
      <c r="J12" s="25">
        <v>12</v>
      </c>
      <c r="K12" s="18">
        <v>1</v>
      </c>
      <c r="L12" s="25">
        <v>12</v>
      </c>
      <c r="M12" s="26">
        <v>1</v>
      </c>
      <c r="N12" s="22">
        <f t="shared" si="0"/>
        <v>88200</v>
      </c>
      <c r="O12" s="22">
        <f t="shared" si="1"/>
        <v>6000</v>
      </c>
      <c r="P12" s="22">
        <f t="shared" si="2"/>
        <v>94200</v>
      </c>
    </row>
    <row r="13" spans="1:16" ht="72" x14ac:dyDescent="0.2">
      <c r="A13" s="12">
        <v>7</v>
      </c>
      <c r="B13" s="20" t="s">
        <v>42</v>
      </c>
      <c r="C13" s="20" t="s">
        <v>19</v>
      </c>
      <c r="D13" s="20" t="s">
        <v>43</v>
      </c>
      <c r="E13" s="3" t="s">
        <v>21</v>
      </c>
      <c r="F13" s="3" t="s">
        <v>34</v>
      </c>
      <c r="G13" s="3" t="s">
        <v>21</v>
      </c>
      <c r="H13" s="3" t="s">
        <v>24</v>
      </c>
      <c r="I13" s="25">
        <v>40</v>
      </c>
      <c r="J13" s="25">
        <v>12</v>
      </c>
      <c r="K13" s="25"/>
      <c r="L13" s="25"/>
      <c r="M13" s="26">
        <v>0</v>
      </c>
      <c r="N13" s="22">
        <f t="shared" si="0"/>
        <v>72000</v>
      </c>
      <c r="O13" s="22">
        <f t="shared" si="1"/>
        <v>0</v>
      </c>
      <c r="P13" s="22">
        <f t="shared" si="2"/>
        <v>72000</v>
      </c>
    </row>
    <row r="14" spans="1:16" ht="72" x14ac:dyDescent="0.2">
      <c r="A14" s="12">
        <v>8</v>
      </c>
      <c r="B14" s="20" t="s">
        <v>44</v>
      </c>
      <c r="C14" s="20" t="s">
        <v>19</v>
      </c>
      <c r="D14" s="20" t="s">
        <v>43</v>
      </c>
      <c r="E14" s="3" t="s">
        <v>21</v>
      </c>
      <c r="F14" s="3" t="s">
        <v>34</v>
      </c>
      <c r="G14" s="3" t="s">
        <v>21</v>
      </c>
      <c r="H14" s="3" t="s">
        <v>24</v>
      </c>
      <c r="I14" s="25">
        <v>35</v>
      </c>
      <c r="J14" s="25">
        <v>12</v>
      </c>
      <c r="K14" s="25"/>
      <c r="L14" s="25"/>
      <c r="M14" s="26">
        <v>0</v>
      </c>
      <c r="N14" s="22">
        <f t="shared" si="0"/>
        <v>63000</v>
      </c>
      <c r="O14" s="22">
        <f t="shared" si="1"/>
        <v>0</v>
      </c>
      <c r="P14" s="22">
        <f t="shared" si="2"/>
        <v>63000</v>
      </c>
    </row>
    <row r="15" spans="1:16" ht="96" x14ac:dyDescent="0.2">
      <c r="A15" s="12">
        <v>9</v>
      </c>
      <c r="B15" s="20" t="s">
        <v>45</v>
      </c>
      <c r="C15" s="20" t="s">
        <v>19</v>
      </c>
      <c r="D15" s="20" t="s">
        <v>46</v>
      </c>
      <c r="E15" s="3" t="s">
        <v>21</v>
      </c>
      <c r="F15" s="3" t="s">
        <v>34</v>
      </c>
      <c r="G15" s="3" t="s">
        <v>47</v>
      </c>
      <c r="H15" s="3" t="s">
        <v>28</v>
      </c>
      <c r="I15" s="27">
        <v>78</v>
      </c>
      <c r="J15" s="27">
        <v>12</v>
      </c>
      <c r="K15" s="27">
        <v>2</v>
      </c>
      <c r="L15" s="27">
        <v>12</v>
      </c>
      <c r="M15" s="26">
        <v>0</v>
      </c>
      <c r="N15" s="22">
        <f t="shared" si="0"/>
        <v>140400</v>
      </c>
      <c r="O15" s="22">
        <f t="shared" si="1"/>
        <v>12000</v>
      </c>
      <c r="P15" s="22">
        <f t="shared" si="2"/>
        <v>152400</v>
      </c>
    </row>
    <row r="16" spans="1:16" ht="72" x14ac:dyDescent="0.2">
      <c r="A16" s="12">
        <v>10</v>
      </c>
      <c r="B16" s="20" t="s">
        <v>48</v>
      </c>
      <c r="C16" s="20" t="s">
        <v>19</v>
      </c>
      <c r="D16" s="20" t="s">
        <v>49</v>
      </c>
      <c r="E16" s="3" t="s">
        <v>21</v>
      </c>
      <c r="F16" s="3" t="s">
        <v>50</v>
      </c>
      <c r="G16" s="3" t="s">
        <v>41</v>
      </c>
      <c r="H16" s="3" t="s">
        <v>28</v>
      </c>
      <c r="I16" s="27">
        <v>24</v>
      </c>
      <c r="J16" s="27">
        <v>12</v>
      </c>
      <c r="K16" s="27"/>
      <c r="L16" s="27"/>
      <c r="M16" s="26">
        <v>0.58299999999999996</v>
      </c>
      <c r="N16" s="22">
        <f t="shared" si="0"/>
        <v>43200</v>
      </c>
      <c r="O16" s="22">
        <f t="shared" si="1"/>
        <v>0</v>
      </c>
      <c r="P16" s="22">
        <f t="shared" si="2"/>
        <v>43200</v>
      </c>
    </row>
    <row r="17" spans="1:16" ht="96" x14ac:dyDescent="0.2">
      <c r="A17" s="12">
        <v>11</v>
      </c>
      <c r="B17" s="20" t="s">
        <v>51</v>
      </c>
      <c r="C17" s="20" t="s">
        <v>19</v>
      </c>
      <c r="D17" s="20" t="s">
        <v>52</v>
      </c>
      <c r="E17" s="3" t="s">
        <v>21</v>
      </c>
      <c r="F17" s="3" t="s">
        <v>53</v>
      </c>
      <c r="G17" s="3" t="s">
        <v>41</v>
      </c>
      <c r="H17" s="3" t="s">
        <v>54</v>
      </c>
      <c r="I17" s="27">
        <v>60</v>
      </c>
      <c r="J17" s="27">
        <v>5</v>
      </c>
      <c r="K17" s="27"/>
      <c r="L17" s="27"/>
      <c r="M17" s="26">
        <v>0</v>
      </c>
      <c r="N17" s="22">
        <f t="shared" si="0"/>
        <v>45000</v>
      </c>
      <c r="O17" s="22">
        <f t="shared" si="1"/>
        <v>0</v>
      </c>
      <c r="P17" s="22">
        <f t="shared" si="2"/>
        <v>45000</v>
      </c>
    </row>
    <row r="18" spans="1:16" ht="84" x14ac:dyDescent="0.2">
      <c r="A18" s="12">
        <v>12</v>
      </c>
      <c r="B18" s="20" t="s">
        <v>55</v>
      </c>
      <c r="C18" s="20" t="s">
        <v>19</v>
      </c>
      <c r="D18" s="20" t="s">
        <v>56</v>
      </c>
      <c r="E18" s="3" t="s">
        <v>21</v>
      </c>
      <c r="F18" s="3" t="s">
        <v>57</v>
      </c>
      <c r="G18" s="3" t="s">
        <v>21</v>
      </c>
      <c r="H18" s="3" t="s">
        <v>28</v>
      </c>
      <c r="I18" s="27">
        <v>50</v>
      </c>
      <c r="J18" s="27">
        <v>12</v>
      </c>
      <c r="K18" s="27"/>
      <c r="L18" s="27"/>
      <c r="M18" s="26">
        <v>0</v>
      </c>
      <c r="N18" s="22">
        <f t="shared" si="0"/>
        <v>90000</v>
      </c>
      <c r="O18" s="22">
        <f t="shared" si="1"/>
        <v>0</v>
      </c>
      <c r="P18" s="22">
        <f t="shared" si="2"/>
        <v>90000</v>
      </c>
    </row>
    <row r="19" spans="1:16" ht="168" x14ac:dyDescent="0.2">
      <c r="A19" s="12">
        <v>13</v>
      </c>
      <c r="B19" s="20" t="s">
        <v>58</v>
      </c>
      <c r="C19" s="20" t="s">
        <v>19</v>
      </c>
      <c r="D19" s="20" t="s">
        <v>59</v>
      </c>
      <c r="E19" s="3" t="s">
        <v>21</v>
      </c>
      <c r="F19" s="3" t="s">
        <v>60</v>
      </c>
      <c r="G19" s="3" t="s">
        <v>23</v>
      </c>
      <c r="H19" s="3" t="s">
        <v>24</v>
      </c>
      <c r="I19" s="27">
        <v>75</v>
      </c>
      <c r="J19" s="27">
        <v>12</v>
      </c>
      <c r="K19" s="27"/>
      <c r="L19" s="27"/>
      <c r="M19" s="26">
        <v>0</v>
      </c>
      <c r="N19" s="22">
        <f t="shared" si="0"/>
        <v>135000</v>
      </c>
      <c r="O19" s="22">
        <f t="shared" si="1"/>
        <v>0</v>
      </c>
      <c r="P19" s="22">
        <f t="shared" si="2"/>
        <v>135000</v>
      </c>
    </row>
    <row r="20" spans="1:16" ht="168" x14ac:dyDescent="0.2">
      <c r="A20" s="12">
        <v>14</v>
      </c>
      <c r="B20" s="20" t="s">
        <v>61</v>
      </c>
      <c r="C20" s="20" t="s">
        <v>19</v>
      </c>
      <c r="D20" s="20" t="s">
        <v>59</v>
      </c>
      <c r="E20" s="3" t="s">
        <v>21</v>
      </c>
      <c r="F20" s="3" t="s">
        <v>60</v>
      </c>
      <c r="G20" s="3" t="s">
        <v>23</v>
      </c>
      <c r="H20" s="3" t="s">
        <v>24</v>
      </c>
      <c r="I20" s="27">
        <v>50</v>
      </c>
      <c r="J20" s="27">
        <v>12</v>
      </c>
      <c r="K20" s="27"/>
      <c r="L20" s="27"/>
      <c r="M20" s="26">
        <v>0</v>
      </c>
      <c r="N20" s="22">
        <f t="shared" si="0"/>
        <v>90000</v>
      </c>
      <c r="O20" s="22">
        <f t="shared" si="1"/>
        <v>0</v>
      </c>
      <c r="P20" s="22">
        <f t="shared" si="2"/>
        <v>90000</v>
      </c>
    </row>
    <row r="21" spans="1:16" ht="84" x14ac:dyDescent="0.2">
      <c r="A21" s="12">
        <v>15</v>
      </c>
      <c r="B21" s="20" t="s">
        <v>62</v>
      </c>
      <c r="C21" s="20" t="s">
        <v>19</v>
      </c>
      <c r="D21" s="20" t="s">
        <v>59</v>
      </c>
      <c r="E21" s="3" t="s">
        <v>21</v>
      </c>
      <c r="F21" s="3" t="s">
        <v>60</v>
      </c>
      <c r="G21" s="3" t="s">
        <v>23</v>
      </c>
      <c r="H21" s="3" t="s">
        <v>24</v>
      </c>
      <c r="I21" s="27">
        <v>50</v>
      </c>
      <c r="J21" s="27">
        <v>12</v>
      </c>
      <c r="K21" s="27"/>
      <c r="L21" s="27"/>
      <c r="M21" s="26">
        <v>0</v>
      </c>
      <c r="N21" s="22">
        <f t="shared" si="0"/>
        <v>90000</v>
      </c>
      <c r="O21" s="22">
        <f t="shared" si="1"/>
        <v>0</v>
      </c>
      <c r="P21" s="22">
        <f t="shared" si="2"/>
        <v>90000</v>
      </c>
    </row>
    <row r="22" spans="1:16" ht="84" x14ac:dyDescent="0.2">
      <c r="A22" s="12">
        <v>16</v>
      </c>
      <c r="B22" s="20" t="s">
        <v>63</v>
      </c>
      <c r="C22" s="20" t="s">
        <v>19</v>
      </c>
      <c r="D22" s="20" t="s">
        <v>59</v>
      </c>
      <c r="E22" s="3" t="s">
        <v>21</v>
      </c>
      <c r="F22" s="3" t="s">
        <v>60</v>
      </c>
      <c r="G22" s="3" t="s">
        <v>23</v>
      </c>
      <c r="H22" s="3" t="s">
        <v>24</v>
      </c>
      <c r="I22" s="27">
        <v>100</v>
      </c>
      <c r="J22" s="27">
        <v>12</v>
      </c>
      <c r="K22" s="27"/>
      <c r="L22" s="27"/>
      <c r="M22" s="26">
        <v>0</v>
      </c>
      <c r="N22" s="22">
        <f t="shared" si="0"/>
        <v>180000</v>
      </c>
      <c r="O22" s="22">
        <f t="shared" si="1"/>
        <v>0</v>
      </c>
      <c r="P22" s="22">
        <f t="shared" si="2"/>
        <v>180000</v>
      </c>
    </row>
    <row r="23" spans="1:16" ht="84" x14ac:dyDescent="0.2">
      <c r="A23" s="12">
        <v>17</v>
      </c>
      <c r="B23" s="20" t="s">
        <v>64</v>
      </c>
      <c r="C23" s="20" t="s">
        <v>19</v>
      </c>
      <c r="D23" s="20" t="s">
        <v>65</v>
      </c>
      <c r="E23" s="3" t="s">
        <v>21</v>
      </c>
      <c r="F23" s="3" t="s">
        <v>21</v>
      </c>
      <c r="G23" s="3" t="s">
        <v>23</v>
      </c>
      <c r="H23" s="3" t="s">
        <v>24</v>
      </c>
      <c r="I23" s="27">
        <v>90</v>
      </c>
      <c r="J23" s="27">
        <v>12</v>
      </c>
      <c r="K23" s="27">
        <v>2</v>
      </c>
      <c r="L23" s="27">
        <v>12</v>
      </c>
      <c r="M23" s="26">
        <v>0</v>
      </c>
      <c r="N23" s="22">
        <f t="shared" si="0"/>
        <v>162000</v>
      </c>
      <c r="O23" s="22">
        <f t="shared" si="1"/>
        <v>12000</v>
      </c>
      <c r="P23" s="22">
        <f t="shared" si="2"/>
        <v>174000</v>
      </c>
    </row>
    <row r="24" spans="1:16" ht="60" x14ac:dyDescent="0.2">
      <c r="A24" s="12">
        <v>18</v>
      </c>
      <c r="B24" s="20" t="s">
        <v>66</v>
      </c>
      <c r="C24" s="20" t="s">
        <v>19</v>
      </c>
      <c r="D24" s="20" t="s">
        <v>67</v>
      </c>
      <c r="E24" s="3" t="s">
        <v>21</v>
      </c>
      <c r="F24" s="3" t="s">
        <v>68</v>
      </c>
      <c r="G24" s="3" t="s">
        <v>23</v>
      </c>
      <c r="H24" s="3" t="s">
        <v>36</v>
      </c>
      <c r="I24" s="27">
        <v>60</v>
      </c>
      <c r="J24" s="27">
        <v>11</v>
      </c>
      <c r="K24" s="27"/>
      <c r="L24" s="27"/>
      <c r="M24" s="26">
        <v>0</v>
      </c>
      <c r="N24" s="22">
        <f t="shared" si="0"/>
        <v>99000</v>
      </c>
      <c r="O24" s="22">
        <f t="shared" si="1"/>
        <v>0</v>
      </c>
      <c r="P24" s="22">
        <f t="shared" si="2"/>
        <v>99000</v>
      </c>
    </row>
    <row r="25" spans="1:16" ht="84" x14ac:dyDescent="0.2">
      <c r="A25" s="12">
        <v>19</v>
      </c>
      <c r="B25" s="21" t="s">
        <v>69</v>
      </c>
      <c r="C25" s="21" t="s">
        <v>12</v>
      </c>
      <c r="D25" s="21" t="s">
        <v>67</v>
      </c>
      <c r="E25" s="3" t="s">
        <v>21</v>
      </c>
      <c r="F25" s="3" t="s">
        <v>68</v>
      </c>
      <c r="G25" s="3" t="s">
        <v>23</v>
      </c>
      <c r="H25" s="3" t="s">
        <v>36</v>
      </c>
      <c r="I25" s="27">
        <v>30</v>
      </c>
      <c r="J25" s="27">
        <v>11</v>
      </c>
      <c r="K25" s="27"/>
      <c r="L25" s="27"/>
      <c r="M25" s="26">
        <v>0</v>
      </c>
      <c r="N25" s="22">
        <f t="shared" si="0"/>
        <v>49500</v>
      </c>
      <c r="O25" s="22">
        <f t="shared" si="1"/>
        <v>0</v>
      </c>
      <c r="P25" s="22">
        <f t="shared" si="2"/>
        <v>49500</v>
      </c>
    </row>
    <row r="26" spans="1:16" ht="96" x14ac:dyDescent="0.2">
      <c r="A26" s="12">
        <v>20</v>
      </c>
      <c r="B26" s="21" t="s">
        <v>70</v>
      </c>
      <c r="C26" s="21" t="s">
        <v>19</v>
      </c>
      <c r="D26" s="21" t="s">
        <v>71</v>
      </c>
      <c r="E26" s="3" t="s">
        <v>21</v>
      </c>
      <c r="F26" s="3" t="s">
        <v>57</v>
      </c>
      <c r="G26" s="3" t="s">
        <v>34</v>
      </c>
      <c r="H26" s="3" t="s">
        <v>36</v>
      </c>
      <c r="I26" s="27">
        <v>88</v>
      </c>
      <c r="J26" s="27">
        <v>12</v>
      </c>
      <c r="K26" s="27">
        <v>2</v>
      </c>
      <c r="L26" s="27">
        <v>12</v>
      </c>
      <c r="M26" s="26">
        <v>0.56999999999999995</v>
      </c>
      <c r="N26" s="22">
        <f t="shared" si="0"/>
        <v>158400</v>
      </c>
      <c r="O26" s="22">
        <f t="shared" si="1"/>
        <v>12000</v>
      </c>
      <c r="P26" s="22">
        <f t="shared" si="2"/>
        <v>170400</v>
      </c>
    </row>
    <row r="27" spans="1:16" ht="96" x14ac:dyDescent="0.2">
      <c r="A27" s="12">
        <v>21</v>
      </c>
      <c r="B27" s="21" t="s">
        <v>72</v>
      </c>
      <c r="C27" s="21" t="s">
        <v>19</v>
      </c>
      <c r="D27" s="21" t="s">
        <v>73</v>
      </c>
      <c r="E27" s="3" t="s">
        <v>21</v>
      </c>
      <c r="F27" s="3" t="s">
        <v>53</v>
      </c>
      <c r="G27" s="3" t="s">
        <v>23</v>
      </c>
      <c r="H27" s="3" t="s">
        <v>36</v>
      </c>
      <c r="I27" s="27">
        <v>130</v>
      </c>
      <c r="J27" s="27">
        <v>4</v>
      </c>
      <c r="K27" s="27">
        <v>5</v>
      </c>
      <c r="L27" s="27">
        <v>4</v>
      </c>
      <c r="M27" s="26">
        <v>0</v>
      </c>
      <c r="N27" s="22">
        <f t="shared" si="0"/>
        <v>78000</v>
      </c>
      <c r="O27" s="22">
        <f t="shared" si="1"/>
        <v>10000</v>
      </c>
      <c r="P27" s="22">
        <f t="shared" si="2"/>
        <v>88000</v>
      </c>
    </row>
    <row r="28" spans="1:16" ht="108" x14ac:dyDescent="0.2">
      <c r="A28" s="12">
        <v>22</v>
      </c>
      <c r="B28" s="21" t="s">
        <v>74</v>
      </c>
      <c r="C28" s="21" t="s">
        <v>19</v>
      </c>
      <c r="D28" s="21" t="s">
        <v>75</v>
      </c>
      <c r="E28" s="3" t="s">
        <v>21</v>
      </c>
      <c r="F28" s="3" t="s">
        <v>76</v>
      </c>
      <c r="G28" s="3" t="s">
        <v>23</v>
      </c>
      <c r="H28" s="3" t="s">
        <v>24</v>
      </c>
      <c r="I28" s="27">
        <v>15</v>
      </c>
      <c r="J28" s="27">
        <v>12</v>
      </c>
      <c r="K28" s="27"/>
      <c r="L28" s="27"/>
      <c r="M28" s="26">
        <v>0</v>
      </c>
      <c r="N28" s="22">
        <f t="shared" si="0"/>
        <v>27000</v>
      </c>
      <c r="O28" s="22">
        <f t="shared" si="1"/>
        <v>0</v>
      </c>
      <c r="P28" s="22">
        <f t="shared" si="2"/>
        <v>27000</v>
      </c>
    </row>
    <row r="29" spans="1:16" ht="84" x14ac:dyDescent="0.2">
      <c r="A29" s="12">
        <v>23</v>
      </c>
      <c r="B29" s="21" t="s">
        <v>77</v>
      </c>
      <c r="C29" s="21" t="s">
        <v>19</v>
      </c>
      <c r="D29" s="21" t="s">
        <v>75</v>
      </c>
      <c r="E29" s="3" t="s">
        <v>21</v>
      </c>
      <c r="F29" s="3" t="s">
        <v>76</v>
      </c>
      <c r="G29" s="3" t="s">
        <v>23</v>
      </c>
      <c r="H29" s="3" t="s">
        <v>24</v>
      </c>
      <c r="I29" s="27">
        <v>100</v>
      </c>
      <c r="J29" s="27">
        <v>12</v>
      </c>
      <c r="K29" s="27"/>
      <c r="L29" s="27"/>
      <c r="M29" s="26">
        <v>0</v>
      </c>
      <c r="N29" s="22">
        <f t="shared" si="0"/>
        <v>180000</v>
      </c>
      <c r="O29" s="22">
        <f t="shared" si="1"/>
        <v>0</v>
      </c>
      <c r="P29" s="22">
        <f t="shared" si="2"/>
        <v>180000</v>
      </c>
    </row>
    <row r="30" spans="1:16" ht="96" x14ac:dyDescent="0.2">
      <c r="A30" s="12">
        <v>24</v>
      </c>
      <c r="B30" s="21" t="s">
        <v>78</v>
      </c>
      <c r="C30" s="21" t="s">
        <v>19</v>
      </c>
      <c r="D30" s="21" t="s">
        <v>79</v>
      </c>
      <c r="E30" s="3" t="s">
        <v>21</v>
      </c>
      <c r="F30" s="3" t="s">
        <v>80</v>
      </c>
      <c r="G30" s="3" t="s">
        <v>23</v>
      </c>
      <c r="H30" s="3" t="s">
        <v>24</v>
      </c>
      <c r="I30" s="27">
        <v>26</v>
      </c>
      <c r="J30" s="27">
        <v>12</v>
      </c>
      <c r="K30" s="27"/>
      <c r="L30" s="27"/>
      <c r="M30" s="26">
        <v>0.59</v>
      </c>
      <c r="N30" s="22">
        <f t="shared" si="0"/>
        <v>46800</v>
      </c>
      <c r="O30" s="22">
        <f t="shared" si="1"/>
        <v>0</v>
      </c>
      <c r="P30" s="22">
        <f t="shared" si="2"/>
        <v>46800</v>
      </c>
    </row>
    <row r="31" spans="1:16" ht="72" x14ac:dyDescent="0.2">
      <c r="A31" s="12">
        <v>25</v>
      </c>
      <c r="B31" s="21" t="s">
        <v>81</v>
      </c>
      <c r="C31" s="21" t="s">
        <v>19</v>
      </c>
      <c r="D31" s="21" t="s">
        <v>82</v>
      </c>
      <c r="E31" s="3" t="s">
        <v>21</v>
      </c>
      <c r="F31" s="3" t="s">
        <v>83</v>
      </c>
      <c r="G31" s="3" t="s">
        <v>41</v>
      </c>
      <c r="H31" s="3" t="s">
        <v>36</v>
      </c>
      <c r="I31" s="27">
        <v>30</v>
      </c>
      <c r="J31" s="27">
        <v>12</v>
      </c>
      <c r="K31" s="27"/>
      <c r="L31" s="27"/>
      <c r="M31" s="26">
        <v>0</v>
      </c>
      <c r="N31" s="22">
        <f t="shared" si="0"/>
        <v>54000</v>
      </c>
      <c r="O31" s="22">
        <f t="shared" si="1"/>
        <v>0</v>
      </c>
      <c r="P31" s="22">
        <f t="shared" si="2"/>
        <v>54000</v>
      </c>
    </row>
    <row r="32" spans="1:16" ht="60" x14ac:dyDescent="0.2">
      <c r="A32" s="12">
        <v>26</v>
      </c>
      <c r="B32" s="21" t="s">
        <v>84</v>
      </c>
      <c r="C32" s="21" t="s">
        <v>19</v>
      </c>
      <c r="D32" s="21" t="s">
        <v>85</v>
      </c>
      <c r="E32" s="3" t="s">
        <v>21</v>
      </c>
      <c r="F32" s="3" t="s">
        <v>86</v>
      </c>
      <c r="G32" s="3" t="s">
        <v>23</v>
      </c>
      <c r="H32" s="3" t="s">
        <v>24</v>
      </c>
      <c r="I32" s="27">
        <v>20</v>
      </c>
      <c r="J32" s="27">
        <v>11</v>
      </c>
      <c r="K32" s="27"/>
      <c r="L32" s="27"/>
      <c r="M32" s="26">
        <v>0.53</v>
      </c>
      <c r="N32" s="22">
        <f t="shared" si="0"/>
        <v>33000</v>
      </c>
      <c r="O32" s="22">
        <f t="shared" si="1"/>
        <v>0</v>
      </c>
      <c r="P32" s="22">
        <f t="shared" si="2"/>
        <v>33000</v>
      </c>
    </row>
    <row r="33" spans="1:16" ht="108" x14ac:dyDescent="0.2">
      <c r="A33" s="12">
        <v>27</v>
      </c>
      <c r="B33" s="21" t="s">
        <v>87</v>
      </c>
      <c r="C33" s="21" t="s">
        <v>19</v>
      </c>
      <c r="D33" s="21" t="s">
        <v>88</v>
      </c>
      <c r="E33" s="3" t="s">
        <v>21</v>
      </c>
      <c r="F33" s="3" t="s">
        <v>50</v>
      </c>
      <c r="G33" s="3" t="s">
        <v>68</v>
      </c>
      <c r="H33" s="3" t="s">
        <v>36</v>
      </c>
      <c r="I33" s="27">
        <v>96</v>
      </c>
      <c r="J33" s="27">
        <v>11</v>
      </c>
      <c r="K33" s="27"/>
      <c r="L33" s="27"/>
      <c r="M33" s="26">
        <v>0</v>
      </c>
      <c r="N33" s="22">
        <f t="shared" si="0"/>
        <v>158400</v>
      </c>
      <c r="O33" s="22">
        <f t="shared" si="1"/>
        <v>0</v>
      </c>
      <c r="P33" s="22">
        <f t="shared" si="2"/>
        <v>158400</v>
      </c>
    </row>
    <row r="34" spans="1:16" ht="132" x14ac:dyDescent="0.2">
      <c r="A34" s="12">
        <v>28</v>
      </c>
      <c r="B34" s="21" t="s">
        <v>89</v>
      </c>
      <c r="C34" s="21" t="s">
        <v>19</v>
      </c>
      <c r="D34" s="21" t="s">
        <v>88</v>
      </c>
      <c r="E34" s="3" t="s">
        <v>21</v>
      </c>
      <c r="F34" s="3" t="s">
        <v>50</v>
      </c>
      <c r="G34" s="3" t="s">
        <v>68</v>
      </c>
      <c r="H34" s="3" t="s">
        <v>36</v>
      </c>
      <c r="I34" s="27">
        <v>24</v>
      </c>
      <c r="J34" s="27">
        <v>11</v>
      </c>
      <c r="K34" s="27"/>
      <c r="L34" s="27"/>
      <c r="M34" s="26">
        <v>0</v>
      </c>
      <c r="N34" s="22">
        <f t="shared" si="0"/>
        <v>39600</v>
      </c>
      <c r="O34" s="22">
        <f t="shared" si="1"/>
        <v>0</v>
      </c>
      <c r="P34" s="22">
        <f t="shared" si="2"/>
        <v>39600</v>
      </c>
    </row>
    <row r="35" spans="1:16" ht="108" x14ac:dyDescent="0.2">
      <c r="A35" s="12">
        <v>29</v>
      </c>
      <c r="B35" s="21" t="s">
        <v>90</v>
      </c>
      <c r="C35" s="21" t="s">
        <v>19</v>
      </c>
      <c r="D35" s="21" t="s">
        <v>91</v>
      </c>
      <c r="E35" s="3" t="s">
        <v>21</v>
      </c>
      <c r="F35" s="3" t="s">
        <v>92</v>
      </c>
      <c r="G35" s="3" t="s">
        <v>68</v>
      </c>
      <c r="H35" s="3" t="s">
        <v>36</v>
      </c>
      <c r="I35" s="27">
        <v>73</v>
      </c>
      <c r="J35" s="27">
        <v>11</v>
      </c>
      <c r="K35" s="27">
        <v>1</v>
      </c>
      <c r="L35" s="27">
        <v>11</v>
      </c>
      <c r="M35" s="26">
        <v>0</v>
      </c>
      <c r="N35" s="22">
        <f t="shared" si="0"/>
        <v>120450</v>
      </c>
      <c r="O35" s="22">
        <f t="shared" si="1"/>
        <v>5500</v>
      </c>
      <c r="P35" s="22">
        <f t="shared" si="2"/>
        <v>125950</v>
      </c>
    </row>
    <row r="36" spans="1:16" ht="84" x14ac:dyDescent="0.2">
      <c r="A36" s="12">
        <v>30</v>
      </c>
      <c r="B36" s="21" t="s">
        <v>93</v>
      </c>
      <c r="C36" s="21" t="s">
        <v>12</v>
      </c>
      <c r="D36" s="21" t="s">
        <v>94</v>
      </c>
      <c r="E36" s="3" t="s">
        <v>21</v>
      </c>
      <c r="F36" s="3" t="s">
        <v>50</v>
      </c>
      <c r="G36" s="3" t="s">
        <v>21</v>
      </c>
      <c r="H36" s="3" t="s">
        <v>28</v>
      </c>
      <c r="I36" s="27">
        <v>14</v>
      </c>
      <c r="J36" s="27">
        <v>12</v>
      </c>
      <c r="K36" s="27"/>
      <c r="L36" s="27"/>
      <c r="M36" s="26">
        <v>0</v>
      </c>
      <c r="N36" s="22">
        <f t="shared" si="0"/>
        <v>25200</v>
      </c>
      <c r="O36" s="22">
        <f t="shared" si="1"/>
        <v>0</v>
      </c>
      <c r="P36" s="22">
        <f t="shared" si="2"/>
        <v>25200</v>
      </c>
    </row>
    <row r="37" spans="1:16" ht="108" x14ac:dyDescent="0.2">
      <c r="A37" s="12">
        <v>31</v>
      </c>
      <c r="B37" s="21" t="s">
        <v>95</v>
      </c>
      <c r="C37" s="21" t="s">
        <v>19</v>
      </c>
      <c r="D37" s="21" t="s">
        <v>96</v>
      </c>
      <c r="E37" s="3" t="s">
        <v>21</v>
      </c>
      <c r="F37" s="3" t="s">
        <v>97</v>
      </c>
      <c r="G37" s="3" t="s">
        <v>98</v>
      </c>
      <c r="H37" s="3" t="s">
        <v>28</v>
      </c>
      <c r="I37" s="27">
        <v>16</v>
      </c>
      <c r="J37" s="27">
        <v>12</v>
      </c>
      <c r="K37" s="27"/>
      <c r="L37" s="27"/>
      <c r="M37" s="26">
        <v>0</v>
      </c>
      <c r="N37" s="22">
        <f t="shared" si="0"/>
        <v>28800</v>
      </c>
      <c r="O37" s="22">
        <f t="shared" si="1"/>
        <v>0</v>
      </c>
      <c r="P37" s="22">
        <f t="shared" si="2"/>
        <v>28800</v>
      </c>
    </row>
    <row r="38" spans="1:16" ht="156" x14ac:dyDescent="0.2">
      <c r="A38" s="12">
        <v>32</v>
      </c>
      <c r="B38" s="21" t="s">
        <v>99</v>
      </c>
      <c r="C38" s="21" t="s">
        <v>19</v>
      </c>
      <c r="D38" s="21" t="s">
        <v>100</v>
      </c>
      <c r="E38" s="3" t="s">
        <v>21</v>
      </c>
      <c r="F38" s="3" t="s">
        <v>98</v>
      </c>
      <c r="G38" s="3" t="s">
        <v>68</v>
      </c>
      <c r="H38" s="3" t="s">
        <v>24</v>
      </c>
      <c r="I38" s="27">
        <v>45</v>
      </c>
      <c r="J38" s="27">
        <v>12</v>
      </c>
      <c r="K38" s="27"/>
      <c r="L38" s="27"/>
      <c r="M38" s="26">
        <v>0</v>
      </c>
      <c r="N38" s="22">
        <f t="shared" si="0"/>
        <v>81000</v>
      </c>
      <c r="O38" s="22">
        <f t="shared" si="1"/>
        <v>0</v>
      </c>
      <c r="P38" s="22">
        <f t="shared" si="2"/>
        <v>81000</v>
      </c>
    </row>
    <row r="39" spans="1:16" ht="120" x14ac:dyDescent="0.2">
      <c r="A39" s="12">
        <v>33</v>
      </c>
      <c r="B39" s="21" t="s">
        <v>101</v>
      </c>
      <c r="C39" s="21" t="s">
        <v>19</v>
      </c>
      <c r="D39" s="21" t="s">
        <v>102</v>
      </c>
      <c r="E39" s="3" t="s">
        <v>21</v>
      </c>
      <c r="F39" s="3" t="s">
        <v>34</v>
      </c>
      <c r="G39" s="3" t="s">
        <v>103</v>
      </c>
      <c r="H39" s="3" t="s">
        <v>36</v>
      </c>
      <c r="I39" s="27">
        <v>16</v>
      </c>
      <c r="J39" s="27">
        <v>12</v>
      </c>
      <c r="K39" s="27"/>
      <c r="L39" s="27"/>
      <c r="M39" s="26">
        <v>0</v>
      </c>
      <c r="N39" s="22">
        <f t="shared" si="0"/>
        <v>28800</v>
      </c>
      <c r="O39" s="22">
        <f t="shared" si="1"/>
        <v>0</v>
      </c>
      <c r="P39" s="22">
        <f t="shared" si="2"/>
        <v>28800</v>
      </c>
    </row>
    <row r="40" spans="1:16" ht="108" x14ac:dyDescent="0.2">
      <c r="A40" s="12">
        <v>34</v>
      </c>
      <c r="B40" s="21" t="s">
        <v>104</v>
      </c>
      <c r="C40" s="21" t="s">
        <v>19</v>
      </c>
      <c r="D40" s="21" t="s">
        <v>102</v>
      </c>
      <c r="E40" s="3" t="s">
        <v>21</v>
      </c>
      <c r="F40" s="3" t="s">
        <v>34</v>
      </c>
      <c r="G40" s="3" t="s">
        <v>103</v>
      </c>
      <c r="H40" s="3" t="s">
        <v>36</v>
      </c>
      <c r="I40" s="27">
        <v>32</v>
      </c>
      <c r="J40" s="27">
        <v>12</v>
      </c>
      <c r="K40" s="27"/>
      <c r="L40" s="27"/>
      <c r="M40" s="26">
        <v>0</v>
      </c>
      <c r="N40" s="22">
        <f t="shared" si="0"/>
        <v>57600</v>
      </c>
      <c r="O40" s="22">
        <f t="shared" si="1"/>
        <v>0</v>
      </c>
      <c r="P40" s="22">
        <f t="shared" si="2"/>
        <v>57600</v>
      </c>
    </row>
    <row r="41" spans="1:16" ht="84" x14ac:dyDescent="0.2">
      <c r="A41" s="12">
        <v>35</v>
      </c>
      <c r="B41" s="21" t="s">
        <v>105</v>
      </c>
      <c r="C41" s="21" t="s">
        <v>19</v>
      </c>
      <c r="D41" s="21" t="s">
        <v>106</v>
      </c>
      <c r="E41" s="3" t="s">
        <v>21</v>
      </c>
      <c r="F41" s="3" t="s">
        <v>107</v>
      </c>
      <c r="G41" s="3" t="s">
        <v>41</v>
      </c>
      <c r="H41" s="3" t="s">
        <v>108</v>
      </c>
      <c r="I41" s="27">
        <v>21</v>
      </c>
      <c r="J41" s="27">
        <v>12</v>
      </c>
      <c r="K41" s="27"/>
      <c r="L41" s="27"/>
      <c r="M41" s="26">
        <v>0</v>
      </c>
      <c r="N41" s="22">
        <f t="shared" si="0"/>
        <v>37800</v>
      </c>
      <c r="O41" s="22">
        <f t="shared" si="1"/>
        <v>0</v>
      </c>
      <c r="P41" s="22">
        <f t="shared" si="2"/>
        <v>37800</v>
      </c>
    </row>
    <row r="42" spans="1:16" ht="84" x14ac:dyDescent="0.2">
      <c r="A42" s="12">
        <v>36</v>
      </c>
      <c r="B42" s="21" t="s">
        <v>109</v>
      </c>
      <c r="C42" s="21" t="s">
        <v>19</v>
      </c>
      <c r="D42" s="21" t="s">
        <v>110</v>
      </c>
      <c r="E42" s="3" t="s">
        <v>21</v>
      </c>
      <c r="F42" s="3" t="s">
        <v>111</v>
      </c>
      <c r="G42" s="3" t="s">
        <v>97</v>
      </c>
      <c r="H42" s="3" t="s">
        <v>36</v>
      </c>
      <c r="I42" s="27">
        <v>40</v>
      </c>
      <c r="J42" s="27">
        <v>12</v>
      </c>
      <c r="K42" s="27"/>
      <c r="L42" s="27"/>
      <c r="M42" s="26">
        <v>0</v>
      </c>
      <c r="N42" s="22">
        <f t="shared" si="0"/>
        <v>72000</v>
      </c>
      <c r="O42" s="22">
        <f t="shared" si="1"/>
        <v>0</v>
      </c>
      <c r="P42" s="22">
        <f t="shared" si="2"/>
        <v>72000</v>
      </c>
    </row>
    <row r="43" spans="1:16" ht="72" x14ac:dyDescent="0.2">
      <c r="A43" s="12">
        <v>37</v>
      </c>
      <c r="B43" s="2" t="s">
        <v>112</v>
      </c>
      <c r="C43" s="2" t="s">
        <v>19</v>
      </c>
      <c r="D43" s="2" t="s">
        <v>113</v>
      </c>
      <c r="E43" s="3" t="s">
        <v>68</v>
      </c>
      <c r="F43" s="3" t="s">
        <v>92</v>
      </c>
      <c r="G43" s="3" t="s">
        <v>68</v>
      </c>
      <c r="H43" s="3" t="s">
        <v>28</v>
      </c>
      <c r="I43" s="18">
        <v>20</v>
      </c>
      <c r="J43" s="25">
        <v>11</v>
      </c>
      <c r="K43" s="18"/>
      <c r="L43" s="25"/>
      <c r="M43" s="28">
        <v>0</v>
      </c>
      <c r="N43" s="22">
        <f t="shared" si="0"/>
        <v>33000</v>
      </c>
      <c r="O43" s="22">
        <f t="shared" si="1"/>
        <v>0</v>
      </c>
      <c r="P43" s="22">
        <f t="shared" si="2"/>
        <v>33000</v>
      </c>
    </row>
    <row r="44" spans="1:16" ht="72" x14ac:dyDescent="0.2">
      <c r="A44" s="12">
        <v>38</v>
      </c>
      <c r="B44" s="2" t="s">
        <v>114</v>
      </c>
      <c r="C44" s="2" t="s">
        <v>19</v>
      </c>
      <c r="D44" s="2" t="s">
        <v>115</v>
      </c>
      <c r="E44" s="3" t="s">
        <v>68</v>
      </c>
      <c r="F44" s="3" t="s">
        <v>76</v>
      </c>
      <c r="G44" s="3" t="s">
        <v>98</v>
      </c>
      <c r="H44" s="3" t="s">
        <v>54</v>
      </c>
      <c r="I44" s="18">
        <v>22</v>
      </c>
      <c r="J44" s="25">
        <v>12</v>
      </c>
      <c r="K44" s="18"/>
      <c r="L44" s="25"/>
      <c r="M44" s="28">
        <v>0</v>
      </c>
      <c r="N44" s="22">
        <f t="shared" si="0"/>
        <v>39600</v>
      </c>
      <c r="O44" s="22">
        <f t="shared" si="1"/>
        <v>0</v>
      </c>
      <c r="P44" s="22">
        <f t="shared" si="2"/>
        <v>39600</v>
      </c>
    </row>
    <row r="45" spans="1:16" ht="96" x14ac:dyDescent="0.2">
      <c r="A45" s="12">
        <v>39</v>
      </c>
      <c r="B45" s="2" t="s">
        <v>116</v>
      </c>
      <c r="C45" s="2" t="s">
        <v>117</v>
      </c>
      <c r="D45" s="2" t="s">
        <v>118</v>
      </c>
      <c r="E45" s="3" t="s">
        <v>68</v>
      </c>
      <c r="F45" s="3" t="s">
        <v>92</v>
      </c>
      <c r="G45" s="3" t="s">
        <v>21</v>
      </c>
      <c r="H45" s="8" t="s">
        <v>28</v>
      </c>
      <c r="I45" s="18">
        <v>15</v>
      </c>
      <c r="J45" s="25">
        <v>12</v>
      </c>
      <c r="K45" s="18"/>
      <c r="L45" s="25"/>
      <c r="M45" s="28">
        <v>0</v>
      </c>
      <c r="N45" s="22">
        <f t="shared" si="0"/>
        <v>27000</v>
      </c>
      <c r="O45" s="22">
        <f t="shared" si="1"/>
        <v>0</v>
      </c>
      <c r="P45" s="22">
        <f t="shared" si="2"/>
        <v>27000</v>
      </c>
    </row>
    <row r="46" spans="1:16" ht="108" x14ac:dyDescent="0.2">
      <c r="A46" s="12">
        <v>40</v>
      </c>
      <c r="B46" s="2" t="s">
        <v>119</v>
      </c>
      <c r="C46" s="2" t="s">
        <v>19</v>
      </c>
      <c r="D46" s="2" t="s">
        <v>120</v>
      </c>
      <c r="E46" s="3" t="s">
        <v>68</v>
      </c>
      <c r="F46" s="3" t="s">
        <v>50</v>
      </c>
      <c r="G46" s="3" t="s">
        <v>98</v>
      </c>
      <c r="H46" s="3" t="s">
        <v>36</v>
      </c>
      <c r="I46" s="18">
        <v>40</v>
      </c>
      <c r="J46" s="25">
        <v>12</v>
      </c>
      <c r="K46" s="18"/>
      <c r="L46" s="25"/>
      <c r="M46" s="28">
        <v>0</v>
      </c>
      <c r="N46" s="22">
        <f t="shared" si="0"/>
        <v>72000</v>
      </c>
      <c r="O46" s="22">
        <f t="shared" si="1"/>
        <v>0</v>
      </c>
      <c r="P46" s="22">
        <f t="shared" si="2"/>
        <v>72000</v>
      </c>
    </row>
    <row r="47" spans="1:16" ht="72" x14ac:dyDescent="0.2">
      <c r="A47" s="12">
        <v>41</v>
      </c>
      <c r="B47" s="2" t="s">
        <v>121</v>
      </c>
      <c r="C47" s="2" t="s">
        <v>19</v>
      </c>
      <c r="D47" s="2" t="s">
        <v>122</v>
      </c>
      <c r="E47" s="3" t="s">
        <v>68</v>
      </c>
      <c r="F47" s="3" t="s">
        <v>86</v>
      </c>
      <c r="G47" s="3" t="s">
        <v>23</v>
      </c>
      <c r="H47" s="3" t="s">
        <v>24</v>
      </c>
      <c r="I47" s="18">
        <v>15</v>
      </c>
      <c r="J47" s="25">
        <v>12</v>
      </c>
      <c r="K47" s="18"/>
      <c r="L47" s="25"/>
      <c r="M47" s="28">
        <v>0</v>
      </c>
      <c r="N47" s="22">
        <f t="shared" si="0"/>
        <v>27000</v>
      </c>
      <c r="O47" s="22">
        <f t="shared" si="1"/>
        <v>0</v>
      </c>
      <c r="P47" s="22">
        <f t="shared" si="2"/>
        <v>27000</v>
      </c>
    </row>
    <row r="48" spans="1:16" ht="84" x14ac:dyDescent="0.2">
      <c r="A48" s="12">
        <v>42</v>
      </c>
      <c r="B48" s="2" t="s">
        <v>123</v>
      </c>
      <c r="C48" s="2" t="s">
        <v>19</v>
      </c>
      <c r="D48" s="2" t="s">
        <v>124</v>
      </c>
      <c r="E48" s="3" t="s">
        <v>68</v>
      </c>
      <c r="F48" s="3" t="s">
        <v>31</v>
      </c>
      <c r="G48" s="3" t="s">
        <v>41</v>
      </c>
      <c r="H48" s="3" t="s">
        <v>36</v>
      </c>
      <c r="I48" s="18">
        <v>48</v>
      </c>
      <c r="J48" s="25">
        <v>6</v>
      </c>
      <c r="K48" s="18"/>
      <c r="L48" s="25"/>
      <c r="M48" s="28">
        <v>0</v>
      </c>
      <c r="N48" s="22">
        <f t="shared" si="0"/>
        <v>43200</v>
      </c>
      <c r="O48" s="22">
        <f t="shared" si="1"/>
        <v>0</v>
      </c>
      <c r="P48" s="22">
        <f t="shared" si="2"/>
        <v>43200</v>
      </c>
    </row>
    <row r="49" spans="1:16" ht="108" x14ac:dyDescent="0.2">
      <c r="A49" s="12">
        <v>43</v>
      </c>
      <c r="B49" s="2" t="s">
        <v>125</v>
      </c>
      <c r="C49" s="2" t="s">
        <v>19</v>
      </c>
      <c r="D49" s="2" t="s">
        <v>126</v>
      </c>
      <c r="E49" s="3" t="s">
        <v>68</v>
      </c>
      <c r="F49" s="3" t="s">
        <v>41</v>
      </c>
      <c r="G49" s="3" t="s">
        <v>68</v>
      </c>
      <c r="H49" s="3" t="s">
        <v>54</v>
      </c>
      <c r="I49" s="25">
        <v>48</v>
      </c>
      <c r="J49" s="25">
        <v>12</v>
      </c>
      <c r="K49" s="25"/>
      <c r="L49" s="25"/>
      <c r="M49" s="28">
        <v>0</v>
      </c>
      <c r="N49" s="22">
        <f t="shared" si="0"/>
        <v>86400</v>
      </c>
      <c r="O49" s="22">
        <f t="shared" si="1"/>
        <v>0</v>
      </c>
      <c r="P49" s="22">
        <f t="shared" si="2"/>
        <v>86400</v>
      </c>
    </row>
    <row r="50" spans="1:16" ht="96" x14ac:dyDescent="0.2">
      <c r="A50" s="12">
        <v>44</v>
      </c>
      <c r="B50" s="2" t="s">
        <v>127</v>
      </c>
      <c r="C50" s="2" t="s">
        <v>19</v>
      </c>
      <c r="D50" s="2" t="s">
        <v>126</v>
      </c>
      <c r="E50" s="3" t="s">
        <v>68</v>
      </c>
      <c r="F50" s="3" t="s">
        <v>41</v>
      </c>
      <c r="G50" s="3" t="s">
        <v>68</v>
      </c>
      <c r="H50" s="3" t="s">
        <v>54</v>
      </c>
      <c r="I50" s="25">
        <v>32</v>
      </c>
      <c r="J50" s="25">
        <v>12</v>
      </c>
      <c r="K50" s="25"/>
      <c r="L50" s="25"/>
      <c r="M50" s="28">
        <v>0</v>
      </c>
      <c r="N50" s="22">
        <f t="shared" si="0"/>
        <v>57600</v>
      </c>
      <c r="O50" s="22">
        <f t="shared" si="1"/>
        <v>0</v>
      </c>
      <c r="P50" s="22">
        <f t="shared" si="2"/>
        <v>57600</v>
      </c>
    </row>
    <row r="51" spans="1:16" ht="120" x14ac:dyDescent="0.2">
      <c r="A51" s="12">
        <v>45</v>
      </c>
      <c r="B51" s="2" t="s">
        <v>128</v>
      </c>
      <c r="C51" s="2" t="s">
        <v>19</v>
      </c>
      <c r="D51" s="2" t="s">
        <v>129</v>
      </c>
      <c r="E51" s="3" t="s">
        <v>68</v>
      </c>
      <c r="F51" s="3" t="s">
        <v>41</v>
      </c>
      <c r="G51" s="3" t="s">
        <v>23</v>
      </c>
      <c r="H51" s="3" t="s">
        <v>28</v>
      </c>
      <c r="I51" s="30">
        <v>72</v>
      </c>
      <c r="J51" s="26">
        <v>11</v>
      </c>
      <c r="K51" s="30">
        <v>10</v>
      </c>
      <c r="L51" s="26">
        <v>11</v>
      </c>
      <c r="M51" s="28">
        <f>15/15</f>
        <v>1</v>
      </c>
      <c r="N51" s="22">
        <f t="shared" si="0"/>
        <v>118800</v>
      </c>
      <c r="O51" s="22">
        <f t="shared" si="1"/>
        <v>55000</v>
      </c>
      <c r="P51" s="22">
        <f t="shared" si="2"/>
        <v>173800</v>
      </c>
    </row>
    <row r="52" spans="1:16" ht="144" x14ac:dyDescent="0.2">
      <c r="A52" s="12">
        <v>46</v>
      </c>
      <c r="B52" s="4" t="s">
        <v>130</v>
      </c>
      <c r="C52" s="4" t="s">
        <v>19</v>
      </c>
      <c r="D52" s="4" t="s">
        <v>129</v>
      </c>
      <c r="E52" s="3" t="s">
        <v>68</v>
      </c>
      <c r="F52" s="3" t="s">
        <v>41</v>
      </c>
      <c r="G52" s="3" t="s">
        <v>23</v>
      </c>
      <c r="H52" s="3" t="s">
        <v>28</v>
      </c>
      <c r="I52" s="26">
        <v>30</v>
      </c>
      <c r="J52" s="26">
        <v>11</v>
      </c>
      <c r="K52" s="26"/>
      <c r="L52" s="26"/>
      <c r="M52" s="28">
        <f>15/15</f>
        <v>1</v>
      </c>
      <c r="N52" s="22">
        <f t="shared" si="0"/>
        <v>49500</v>
      </c>
      <c r="O52" s="22">
        <f t="shared" si="1"/>
        <v>0</v>
      </c>
      <c r="P52" s="22">
        <f t="shared" si="2"/>
        <v>49500</v>
      </c>
    </row>
    <row r="53" spans="1:16" ht="60" x14ac:dyDescent="0.2">
      <c r="A53" s="12">
        <v>47</v>
      </c>
      <c r="B53" s="4" t="s">
        <v>131</v>
      </c>
      <c r="C53" s="4" t="s">
        <v>19</v>
      </c>
      <c r="D53" s="4" t="s">
        <v>132</v>
      </c>
      <c r="E53" s="3" t="s">
        <v>68</v>
      </c>
      <c r="F53" s="3" t="s">
        <v>80</v>
      </c>
      <c r="G53" s="3" t="s">
        <v>23</v>
      </c>
      <c r="H53" s="3" t="s">
        <v>24</v>
      </c>
      <c r="I53" s="26">
        <v>23</v>
      </c>
      <c r="J53" s="26">
        <v>12</v>
      </c>
      <c r="K53" s="26"/>
      <c r="L53" s="26"/>
      <c r="M53" s="28">
        <f t="shared" ref="M53:M59" si="3">0/342</f>
        <v>0</v>
      </c>
      <c r="N53" s="22">
        <f t="shared" si="0"/>
        <v>41400</v>
      </c>
      <c r="O53" s="22">
        <f t="shared" si="1"/>
        <v>0</v>
      </c>
      <c r="P53" s="22">
        <f t="shared" si="2"/>
        <v>41400</v>
      </c>
    </row>
    <row r="54" spans="1:16" ht="60" x14ac:dyDescent="0.2">
      <c r="A54" s="12">
        <v>48</v>
      </c>
      <c r="B54" s="4" t="s">
        <v>133</v>
      </c>
      <c r="C54" s="4" t="s">
        <v>19</v>
      </c>
      <c r="D54" s="4" t="s">
        <v>132</v>
      </c>
      <c r="E54" s="3" t="s">
        <v>68</v>
      </c>
      <c r="F54" s="3" t="s">
        <v>80</v>
      </c>
      <c r="G54" s="3" t="s">
        <v>23</v>
      </c>
      <c r="H54" s="3" t="s">
        <v>24</v>
      </c>
      <c r="I54" s="26">
        <v>13</v>
      </c>
      <c r="J54" s="26">
        <v>12</v>
      </c>
      <c r="K54" s="26"/>
      <c r="L54" s="26"/>
      <c r="M54" s="28">
        <f t="shared" si="3"/>
        <v>0</v>
      </c>
      <c r="N54" s="22">
        <f t="shared" si="0"/>
        <v>23400</v>
      </c>
      <c r="O54" s="22">
        <f t="shared" si="1"/>
        <v>0</v>
      </c>
      <c r="P54" s="22">
        <f t="shared" si="2"/>
        <v>23400</v>
      </c>
    </row>
    <row r="55" spans="1:16" ht="84" x14ac:dyDescent="0.2">
      <c r="A55" s="12">
        <v>49</v>
      </c>
      <c r="B55" s="4" t="s">
        <v>134</v>
      </c>
      <c r="C55" s="4" t="s">
        <v>19</v>
      </c>
      <c r="D55" s="4" t="s">
        <v>132</v>
      </c>
      <c r="E55" s="3" t="s">
        <v>68</v>
      </c>
      <c r="F55" s="3" t="s">
        <v>80</v>
      </c>
      <c r="G55" s="3" t="s">
        <v>23</v>
      </c>
      <c r="H55" s="3" t="s">
        <v>24</v>
      </c>
      <c r="I55" s="26">
        <v>25</v>
      </c>
      <c r="J55" s="26">
        <v>12</v>
      </c>
      <c r="K55" s="26"/>
      <c r="L55" s="26"/>
      <c r="M55" s="28">
        <f t="shared" si="3"/>
        <v>0</v>
      </c>
      <c r="N55" s="22">
        <f t="shared" si="0"/>
        <v>45000</v>
      </c>
      <c r="O55" s="22">
        <f t="shared" si="1"/>
        <v>0</v>
      </c>
      <c r="P55" s="22">
        <f t="shared" si="2"/>
        <v>45000</v>
      </c>
    </row>
    <row r="56" spans="1:16" ht="60" x14ac:dyDescent="0.2">
      <c r="A56" s="12">
        <v>50</v>
      </c>
      <c r="B56" s="4" t="s">
        <v>135</v>
      </c>
      <c r="C56" s="4" t="s">
        <v>19</v>
      </c>
      <c r="D56" s="4" t="s">
        <v>132</v>
      </c>
      <c r="E56" s="3" t="s">
        <v>68</v>
      </c>
      <c r="F56" s="3" t="s">
        <v>80</v>
      </c>
      <c r="G56" s="3" t="s">
        <v>23</v>
      </c>
      <c r="H56" s="3" t="s">
        <v>24</v>
      </c>
      <c r="I56" s="26">
        <v>73</v>
      </c>
      <c r="J56" s="26">
        <v>12</v>
      </c>
      <c r="K56" s="26"/>
      <c r="L56" s="26"/>
      <c r="M56" s="28">
        <f t="shared" si="3"/>
        <v>0</v>
      </c>
      <c r="N56" s="22">
        <f t="shared" si="0"/>
        <v>131400</v>
      </c>
      <c r="O56" s="22">
        <f t="shared" si="1"/>
        <v>0</v>
      </c>
      <c r="P56" s="22">
        <f t="shared" si="2"/>
        <v>131400</v>
      </c>
    </row>
    <row r="57" spans="1:16" ht="60" x14ac:dyDescent="0.2">
      <c r="A57" s="12">
        <v>51</v>
      </c>
      <c r="B57" s="4" t="s">
        <v>136</v>
      </c>
      <c r="C57" s="4" t="s">
        <v>19</v>
      </c>
      <c r="D57" s="4" t="s">
        <v>132</v>
      </c>
      <c r="E57" s="3" t="s">
        <v>68</v>
      </c>
      <c r="F57" s="3" t="s">
        <v>80</v>
      </c>
      <c r="G57" s="3" t="s">
        <v>23</v>
      </c>
      <c r="H57" s="3" t="s">
        <v>24</v>
      </c>
      <c r="I57" s="26">
        <v>42</v>
      </c>
      <c r="J57" s="26">
        <v>12</v>
      </c>
      <c r="K57" s="26"/>
      <c r="L57" s="26"/>
      <c r="M57" s="28">
        <f t="shared" si="3"/>
        <v>0</v>
      </c>
      <c r="N57" s="22">
        <f t="shared" si="0"/>
        <v>75600</v>
      </c>
      <c r="O57" s="22">
        <f t="shared" si="1"/>
        <v>0</v>
      </c>
      <c r="P57" s="22">
        <f t="shared" si="2"/>
        <v>75600</v>
      </c>
    </row>
    <row r="58" spans="1:16" ht="60" x14ac:dyDescent="0.2">
      <c r="A58" s="12">
        <v>52</v>
      </c>
      <c r="B58" s="4" t="s">
        <v>137</v>
      </c>
      <c r="C58" s="4" t="s">
        <v>19</v>
      </c>
      <c r="D58" s="4" t="s">
        <v>132</v>
      </c>
      <c r="E58" s="3" t="s">
        <v>68</v>
      </c>
      <c r="F58" s="3" t="s">
        <v>80</v>
      </c>
      <c r="G58" s="3" t="s">
        <v>23</v>
      </c>
      <c r="H58" s="3" t="s">
        <v>24</v>
      </c>
      <c r="I58" s="26">
        <v>25</v>
      </c>
      <c r="J58" s="26">
        <v>12</v>
      </c>
      <c r="K58" s="26"/>
      <c r="L58" s="26"/>
      <c r="M58" s="28">
        <f t="shared" si="3"/>
        <v>0</v>
      </c>
      <c r="N58" s="22">
        <f t="shared" si="0"/>
        <v>45000</v>
      </c>
      <c r="O58" s="22">
        <f t="shared" si="1"/>
        <v>0</v>
      </c>
      <c r="P58" s="22">
        <f t="shared" si="2"/>
        <v>45000</v>
      </c>
    </row>
    <row r="59" spans="1:16" ht="60" x14ac:dyDescent="0.2">
      <c r="A59" s="12">
        <v>53</v>
      </c>
      <c r="B59" s="4" t="s">
        <v>138</v>
      </c>
      <c r="C59" s="4" t="s">
        <v>19</v>
      </c>
      <c r="D59" s="4" t="s">
        <v>132</v>
      </c>
      <c r="E59" s="3" t="s">
        <v>68</v>
      </c>
      <c r="F59" s="3" t="s">
        <v>80</v>
      </c>
      <c r="G59" s="3" t="s">
        <v>23</v>
      </c>
      <c r="H59" s="3" t="s">
        <v>24</v>
      </c>
      <c r="I59" s="26">
        <v>134</v>
      </c>
      <c r="J59" s="26">
        <v>12</v>
      </c>
      <c r="K59" s="26"/>
      <c r="L59" s="26"/>
      <c r="M59" s="28">
        <f t="shared" si="3"/>
        <v>0</v>
      </c>
      <c r="N59" s="22">
        <f t="shared" si="0"/>
        <v>241200</v>
      </c>
      <c r="O59" s="22">
        <f t="shared" si="1"/>
        <v>0</v>
      </c>
      <c r="P59" s="22">
        <f t="shared" si="2"/>
        <v>241200</v>
      </c>
    </row>
    <row r="60" spans="1:16" ht="72" x14ac:dyDescent="0.2">
      <c r="A60" s="12">
        <v>54</v>
      </c>
      <c r="B60" s="4" t="s">
        <v>139</v>
      </c>
      <c r="C60" s="4" t="s">
        <v>19</v>
      </c>
      <c r="D60" s="4" t="s">
        <v>132</v>
      </c>
      <c r="E60" s="3" t="s">
        <v>68</v>
      </c>
      <c r="F60" s="3" t="s">
        <v>80</v>
      </c>
      <c r="G60" s="3" t="s">
        <v>23</v>
      </c>
      <c r="H60" s="3" t="s">
        <v>24</v>
      </c>
      <c r="I60" s="26">
        <v>7</v>
      </c>
      <c r="J60" s="26">
        <v>12</v>
      </c>
      <c r="K60" s="26">
        <v>13</v>
      </c>
      <c r="L60" s="26">
        <v>12</v>
      </c>
      <c r="M60" s="28">
        <f>0/342</f>
        <v>0</v>
      </c>
      <c r="N60" s="22">
        <f t="shared" si="0"/>
        <v>12600</v>
      </c>
      <c r="O60" s="22">
        <f t="shared" si="1"/>
        <v>78000</v>
      </c>
      <c r="P60" s="22">
        <f t="shared" si="2"/>
        <v>90600</v>
      </c>
    </row>
    <row r="61" spans="1:16" s="14" customFormat="1" ht="120" x14ac:dyDescent="0.2">
      <c r="A61" s="15">
        <v>55</v>
      </c>
      <c r="B61" s="9" t="s">
        <v>140</v>
      </c>
      <c r="C61" s="9" t="s">
        <v>19</v>
      </c>
      <c r="D61" s="9" t="s">
        <v>141</v>
      </c>
      <c r="E61" s="8" t="s">
        <v>68</v>
      </c>
      <c r="F61" s="8" t="s">
        <v>35</v>
      </c>
      <c r="G61" s="8" t="s">
        <v>21</v>
      </c>
      <c r="H61" s="8" t="s">
        <v>54</v>
      </c>
      <c r="I61" s="30">
        <v>72</v>
      </c>
      <c r="J61" s="30">
        <v>12</v>
      </c>
      <c r="K61" s="30"/>
      <c r="L61" s="30"/>
      <c r="M61" s="31">
        <v>0</v>
      </c>
      <c r="N61" s="23">
        <f t="shared" si="0"/>
        <v>129600</v>
      </c>
      <c r="O61" s="23">
        <f t="shared" si="1"/>
        <v>0</v>
      </c>
      <c r="P61" s="23">
        <f t="shared" si="2"/>
        <v>129600</v>
      </c>
    </row>
    <row r="62" spans="1:16" s="14" customFormat="1" ht="132" x14ac:dyDescent="0.2">
      <c r="A62" s="15">
        <v>56</v>
      </c>
      <c r="B62" s="9" t="s">
        <v>142</v>
      </c>
      <c r="C62" s="9" t="s">
        <v>12</v>
      </c>
      <c r="D62" s="9" t="s">
        <v>141</v>
      </c>
      <c r="E62" s="8" t="s">
        <v>68</v>
      </c>
      <c r="F62" s="8" t="s">
        <v>35</v>
      </c>
      <c r="G62" s="8" t="s">
        <v>21</v>
      </c>
      <c r="H62" s="8" t="s">
        <v>54</v>
      </c>
      <c r="I62" s="30">
        <v>20</v>
      </c>
      <c r="J62" s="30">
        <v>12</v>
      </c>
      <c r="K62" s="30"/>
      <c r="L62" s="30"/>
      <c r="M62" s="31">
        <v>0</v>
      </c>
      <c r="N62" s="23">
        <f t="shared" si="0"/>
        <v>36000</v>
      </c>
      <c r="O62" s="23">
        <f t="shared" si="1"/>
        <v>0</v>
      </c>
      <c r="P62" s="23">
        <f t="shared" si="2"/>
        <v>36000</v>
      </c>
    </row>
    <row r="63" spans="1:16" s="14" customFormat="1" ht="108" x14ac:dyDescent="0.2">
      <c r="A63" s="15">
        <v>57</v>
      </c>
      <c r="B63" s="9" t="s">
        <v>143</v>
      </c>
      <c r="C63" s="9" t="s">
        <v>13</v>
      </c>
      <c r="D63" s="9" t="s">
        <v>141</v>
      </c>
      <c r="E63" s="8" t="s">
        <v>68</v>
      </c>
      <c r="F63" s="8" t="s">
        <v>35</v>
      </c>
      <c r="G63" s="8" t="s">
        <v>21</v>
      </c>
      <c r="H63" s="8" t="s">
        <v>54</v>
      </c>
      <c r="I63" s="30">
        <v>5</v>
      </c>
      <c r="J63" s="30">
        <v>12</v>
      </c>
      <c r="K63" s="30"/>
      <c r="L63" s="30"/>
      <c r="M63" s="31">
        <v>0</v>
      </c>
      <c r="N63" s="23">
        <f t="shared" si="0"/>
        <v>9000</v>
      </c>
      <c r="O63" s="23">
        <f t="shared" si="1"/>
        <v>0</v>
      </c>
      <c r="P63" s="23">
        <f t="shared" si="2"/>
        <v>9000</v>
      </c>
    </row>
    <row r="64" spans="1:16" s="14" customFormat="1" ht="132" x14ac:dyDescent="0.2">
      <c r="A64" s="15">
        <v>58</v>
      </c>
      <c r="B64" s="9" t="s">
        <v>144</v>
      </c>
      <c r="C64" s="9" t="s">
        <v>13</v>
      </c>
      <c r="D64" s="9" t="s">
        <v>141</v>
      </c>
      <c r="E64" s="8" t="s">
        <v>68</v>
      </c>
      <c r="F64" s="8" t="s">
        <v>35</v>
      </c>
      <c r="G64" s="8" t="s">
        <v>21</v>
      </c>
      <c r="H64" s="8" t="s">
        <v>54</v>
      </c>
      <c r="I64" s="30">
        <v>5</v>
      </c>
      <c r="J64" s="30">
        <v>12</v>
      </c>
      <c r="K64" s="30"/>
      <c r="L64" s="30"/>
      <c r="M64" s="31">
        <v>0</v>
      </c>
      <c r="N64" s="23">
        <f t="shared" si="0"/>
        <v>9000</v>
      </c>
      <c r="O64" s="23">
        <f t="shared" si="1"/>
        <v>0</v>
      </c>
      <c r="P64" s="23">
        <f t="shared" si="2"/>
        <v>9000</v>
      </c>
    </row>
    <row r="65" spans="1:16" s="14" customFormat="1" ht="108" x14ac:dyDescent="0.2">
      <c r="A65" s="15">
        <v>59</v>
      </c>
      <c r="B65" s="9" t="s">
        <v>145</v>
      </c>
      <c r="C65" s="9" t="s">
        <v>13</v>
      </c>
      <c r="D65" s="9" t="s">
        <v>141</v>
      </c>
      <c r="E65" s="8" t="s">
        <v>68</v>
      </c>
      <c r="F65" s="8" t="s">
        <v>35</v>
      </c>
      <c r="G65" s="8" t="s">
        <v>21</v>
      </c>
      <c r="H65" s="8" t="s">
        <v>54</v>
      </c>
      <c r="I65" s="30">
        <v>5</v>
      </c>
      <c r="J65" s="30">
        <v>12</v>
      </c>
      <c r="K65" s="30"/>
      <c r="L65" s="30"/>
      <c r="M65" s="31">
        <v>0</v>
      </c>
      <c r="N65" s="23">
        <f t="shared" si="0"/>
        <v>9000</v>
      </c>
      <c r="O65" s="23">
        <f t="shared" si="1"/>
        <v>0</v>
      </c>
      <c r="P65" s="23">
        <f t="shared" si="2"/>
        <v>9000</v>
      </c>
    </row>
    <row r="66" spans="1:16" s="14" customFormat="1" ht="96" x14ac:dyDescent="0.2">
      <c r="A66" s="15">
        <v>60</v>
      </c>
      <c r="B66" s="9" t="s">
        <v>146</v>
      </c>
      <c r="C66" s="9" t="s">
        <v>13</v>
      </c>
      <c r="D66" s="9" t="s">
        <v>141</v>
      </c>
      <c r="E66" s="8" t="s">
        <v>68</v>
      </c>
      <c r="F66" s="8" t="s">
        <v>35</v>
      </c>
      <c r="G66" s="8" t="s">
        <v>21</v>
      </c>
      <c r="H66" s="8" t="s">
        <v>54</v>
      </c>
      <c r="I66" s="30">
        <v>5</v>
      </c>
      <c r="J66" s="30">
        <v>12</v>
      </c>
      <c r="K66" s="30"/>
      <c r="L66" s="30"/>
      <c r="M66" s="31">
        <v>0</v>
      </c>
      <c r="N66" s="23">
        <f t="shared" si="0"/>
        <v>9000</v>
      </c>
      <c r="O66" s="23">
        <f t="shared" si="1"/>
        <v>0</v>
      </c>
      <c r="P66" s="23">
        <f t="shared" si="2"/>
        <v>9000</v>
      </c>
    </row>
    <row r="67" spans="1:16" s="14" customFormat="1" ht="96" x14ac:dyDescent="0.2">
      <c r="A67" s="15">
        <v>61</v>
      </c>
      <c r="B67" s="9" t="s">
        <v>147</v>
      </c>
      <c r="C67" s="9" t="s">
        <v>148</v>
      </c>
      <c r="D67" s="9" t="s">
        <v>141</v>
      </c>
      <c r="E67" s="8" t="s">
        <v>68</v>
      </c>
      <c r="F67" s="8" t="s">
        <v>35</v>
      </c>
      <c r="G67" s="8" t="s">
        <v>21</v>
      </c>
      <c r="H67" s="8" t="s">
        <v>54</v>
      </c>
      <c r="I67" s="30">
        <v>3</v>
      </c>
      <c r="J67" s="30">
        <v>12</v>
      </c>
      <c r="K67" s="30"/>
      <c r="L67" s="30"/>
      <c r="M67" s="31">
        <v>0</v>
      </c>
      <c r="N67" s="23">
        <f t="shared" si="0"/>
        <v>5400</v>
      </c>
      <c r="O67" s="23">
        <f t="shared" si="1"/>
        <v>0</v>
      </c>
      <c r="P67" s="23">
        <f t="shared" si="2"/>
        <v>5400</v>
      </c>
    </row>
    <row r="68" spans="1:16" ht="60" x14ac:dyDescent="0.2">
      <c r="A68" s="12">
        <v>62</v>
      </c>
      <c r="B68" s="2" t="s">
        <v>149</v>
      </c>
      <c r="C68" s="2" t="s">
        <v>19</v>
      </c>
      <c r="D68" s="2" t="s">
        <v>150</v>
      </c>
      <c r="E68" s="3" t="s">
        <v>98</v>
      </c>
      <c r="F68" s="3" t="s">
        <v>86</v>
      </c>
      <c r="G68" s="3" t="s">
        <v>23</v>
      </c>
      <c r="H68" s="3" t="s">
        <v>24</v>
      </c>
      <c r="I68" s="18">
        <v>15</v>
      </c>
      <c r="J68" s="25">
        <v>12</v>
      </c>
      <c r="K68" s="18"/>
      <c r="L68" s="25"/>
      <c r="M68" s="28">
        <f>142/177</f>
        <v>0.80225988700564976</v>
      </c>
      <c r="N68" s="22">
        <f t="shared" si="0"/>
        <v>27000</v>
      </c>
      <c r="O68" s="22">
        <f t="shared" si="1"/>
        <v>0</v>
      </c>
      <c r="P68" s="22">
        <f t="shared" si="2"/>
        <v>27000</v>
      </c>
    </row>
    <row r="69" spans="1:16" ht="120" x14ac:dyDescent="0.2">
      <c r="A69" s="12">
        <v>63</v>
      </c>
      <c r="B69" s="2" t="s">
        <v>151</v>
      </c>
      <c r="C69" s="2" t="s">
        <v>19</v>
      </c>
      <c r="D69" s="2" t="s">
        <v>152</v>
      </c>
      <c r="E69" s="3" t="s">
        <v>98</v>
      </c>
      <c r="F69" s="3" t="s">
        <v>31</v>
      </c>
      <c r="G69" s="3" t="s">
        <v>47</v>
      </c>
      <c r="H69" s="3" t="s">
        <v>28</v>
      </c>
      <c r="I69" s="18">
        <v>47</v>
      </c>
      <c r="J69" s="25">
        <v>12</v>
      </c>
      <c r="K69" s="18"/>
      <c r="L69" s="25"/>
      <c r="M69" s="28">
        <v>0</v>
      </c>
      <c r="N69" s="22">
        <f t="shared" si="0"/>
        <v>84600</v>
      </c>
      <c r="O69" s="22">
        <f t="shared" si="1"/>
        <v>0</v>
      </c>
      <c r="P69" s="22">
        <f t="shared" si="2"/>
        <v>84600</v>
      </c>
    </row>
    <row r="70" spans="1:16" ht="84" x14ac:dyDescent="0.2">
      <c r="A70" s="12">
        <v>64</v>
      </c>
      <c r="B70" s="2" t="s">
        <v>153</v>
      </c>
      <c r="C70" s="2" t="s">
        <v>19</v>
      </c>
      <c r="D70" s="2" t="s">
        <v>154</v>
      </c>
      <c r="E70" s="3" t="s">
        <v>98</v>
      </c>
      <c r="F70" s="3" t="s">
        <v>47</v>
      </c>
      <c r="G70" s="3" t="s">
        <v>22</v>
      </c>
      <c r="H70" s="3" t="s">
        <v>28</v>
      </c>
      <c r="I70" s="18">
        <v>60</v>
      </c>
      <c r="J70" s="25">
        <v>12</v>
      </c>
      <c r="K70" s="18"/>
      <c r="L70" s="25"/>
      <c r="M70" s="28">
        <v>0</v>
      </c>
      <c r="N70" s="22">
        <f t="shared" si="0"/>
        <v>108000</v>
      </c>
      <c r="O70" s="22">
        <f t="shared" si="1"/>
        <v>0</v>
      </c>
      <c r="P70" s="22">
        <f t="shared" si="2"/>
        <v>108000</v>
      </c>
    </row>
    <row r="71" spans="1:16" ht="84" x14ac:dyDescent="0.2">
      <c r="A71" s="12">
        <v>65</v>
      </c>
      <c r="B71" s="2" t="s">
        <v>155</v>
      </c>
      <c r="C71" s="2" t="s">
        <v>19</v>
      </c>
      <c r="D71" s="2" t="s">
        <v>156</v>
      </c>
      <c r="E71" s="3" t="s">
        <v>98</v>
      </c>
      <c r="F71" s="3" t="s">
        <v>47</v>
      </c>
      <c r="G71" s="3" t="s">
        <v>68</v>
      </c>
      <c r="H71" s="3" t="s">
        <v>28</v>
      </c>
      <c r="I71" s="18">
        <v>60</v>
      </c>
      <c r="J71" s="25">
        <v>12</v>
      </c>
      <c r="K71" s="18"/>
      <c r="L71" s="25"/>
      <c r="M71" s="28">
        <v>0</v>
      </c>
      <c r="N71" s="22">
        <f t="shared" ref="N71:N134" si="4">I71*J71*150</f>
        <v>108000</v>
      </c>
      <c r="O71" s="22">
        <f t="shared" ref="O71:O134" si="5">K71*L71*500</f>
        <v>0</v>
      </c>
      <c r="P71" s="22">
        <f t="shared" si="2"/>
        <v>108000</v>
      </c>
    </row>
    <row r="72" spans="1:16" ht="108" x14ac:dyDescent="0.2">
      <c r="A72" s="12">
        <v>66</v>
      </c>
      <c r="B72" s="2" t="s">
        <v>157</v>
      </c>
      <c r="C72" s="2" t="s">
        <v>19</v>
      </c>
      <c r="D72" s="2" t="s">
        <v>158</v>
      </c>
      <c r="E72" s="3" t="s">
        <v>98</v>
      </c>
      <c r="F72" s="3" t="s">
        <v>80</v>
      </c>
      <c r="G72" s="3" t="s">
        <v>23</v>
      </c>
      <c r="H72" s="3" t="s">
        <v>24</v>
      </c>
      <c r="I72" s="18">
        <v>35</v>
      </c>
      <c r="J72" s="25">
        <v>12</v>
      </c>
      <c r="K72" s="18"/>
      <c r="L72" s="25"/>
      <c r="M72" s="28">
        <v>0</v>
      </c>
      <c r="N72" s="22">
        <f t="shared" si="4"/>
        <v>63000</v>
      </c>
      <c r="O72" s="22">
        <f t="shared" si="5"/>
        <v>0</v>
      </c>
      <c r="P72" s="22">
        <f t="shared" ref="P72:P135" si="6">N72+O72</f>
        <v>63000</v>
      </c>
    </row>
    <row r="73" spans="1:16" ht="48" x14ac:dyDescent="0.2">
      <c r="A73" s="12">
        <v>67</v>
      </c>
      <c r="B73" s="2" t="s">
        <v>159</v>
      </c>
      <c r="C73" s="2" t="s">
        <v>19</v>
      </c>
      <c r="D73" s="2" t="s">
        <v>160</v>
      </c>
      <c r="E73" s="3" t="s">
        <v>98</v>
      </c>
      <c r="F73" s="3" t="s">
        <v>103</v>
      </c>
      <c r="G73" s="3" t="s">
        <v>97</v>
      </c>
      <c r="H73" s="3" t="s">
        <v>36</v>
      </c>
      <c r="I73" s="18">
        <v>48</v>
      </c>
      <c r="J73" s="25">
        <v>12</v>
      </c>
      <c r="K73" s="18"/>
      <c r="L73" s="25"/>
      <c r="M73" s="28">
        <v>0</v>
      </c>
      <c r="N73" s="22">
        <f t="shared" si="4"/>
        <v>86400</v>
      </c>
      <c r="O73" s="22">
        <f t="shared" si="5"/>
        <v>0</v>
      </c>
      <c r="P73" s="22">
        <f t="shared" si="6"/>
        <v>86400</v>
      </c>
    </row>
    <row r="74" spans="1:16" ht="132" x14ac:dyDescent="0.2">
      <c r="A74" s="12">
        <v>68</v>
      </c>
      <c r="B74" s="2" t="s">
        <v>161</v>
      </c>
      <c r="C74" s="2" t="s">
        <v>19</v>
      </c>
      <c r="D74" s="2" t="s">
        <v>162</v>
      </c>
      <c r="E74" s="3" t="s">
        <v>98</v>
      </c>
      <c r="F74" s="3" t="s">
        <v>103</v>
      </c>
      <c r="G74" s="3" t="s">
        <v>41</v>
      </c>
      <c r="H74" s="3" t="s">
        <v>28</v>
      </c>
      <c r="I74" s="25">
        <v>32</v>
      </c>
      <c r="J74" s="25">
        <v>12</v>
      </c>
      <c r="K74" s="25"/>
      <c r="L74" s="25"/>
      <c r="M74" s="28">
        <v>0</v>
      </c>
      <c r="N74" s="22">
        <f t="shared" si="4"/>
        <v>57600</v>
      </c>
      <c r="O74" s="22">
        <f t="shared" si="5"/>
        <v>0</v>
      </c>
      <c r="P74" s="22">
        <f t="shared" si="6"/>
        <v>57600</v>
      </c>
    </row>
    <row r="75" spans="1:16" ht="72" x14ac:dyDescent="0.2">
      <c r="A75" s="12">
        <v>69</v>
      </c>
      <c r="B75" s="2" t="s">
        <v>163</v>
      </c>
      <c r="C75" s="2" t="s">
        <v>19</v>
      </c>
      <c r="D75" s="2" t="s">
        <v>164</v>
      </c>
      <c r="E75" s="3" t="s">
        <v>98</v>
      </c>
      <c r="F75" s="3" t="s">
        <v>165</v>
      </c>
      <c r="G75" s="3" t="s">
        <v>22</v>
      </c>
      <c r="H75" s="3" t="s">
        <v>28</v>
      </c>
      <c r="I75" s="25">
        <v>45</v>
      </c>
      <c r="J75" s="25">
        <v>12</v>
      </c>
      <c r="K75" s="25"/>
      <c r="L75" s="25"/>
      <c r="M75" s="28">
        <v>0</v>
      </c>
      <c r="N75" s="22">
        <f t="shared" si="4"/>
        <v>81000</v>
      </c>
      <c r="O75" s="22">
        <f t="shared" si="5"/>
        <v>0</v>
      </c>
      <c r="P75" s="22">
        <f t="shared" si="6"/>
        <v>81000</v>
      </c>
    </row>
    <row r="76" spans="1:16" ht="132" x14ac:dyDescent="0.2">
      <c r="A76" s="12">
        <v>70</v>
      </c>
      <c r="B76" s="2" t="s">
        <v>166</v>
      </c>
      <c r="C76" s="2" t="s">
        <v>19</v>
      </c>
      <c r="D76" s="2" t="s">
        <v>167</v>
      </c>
      <c r="E76" s="3" t="s">
        <v>98</v>
      </c>
      <c r="F76" s="3" t="s">
        <v>23</v>
      </c>
      <c r="G76" s="3" t="s">
        <v>23</v>
      </c>
      <c r="H76" s="3" t="s">
        <v>24</v>
      </c>
      <c r="I76" s="26">
        <v>24</v>
      </c>
      <c r="J76" s="26">
        <v>12</v>
      </c>
      <c r="K76" s="26"/>
      <c r="L76" s="26"/>
      <c r="M76" s="28">
        <v>0</v>
      </c>
      <c r="N76" s="22">
        <f t="shared" si="4"/>
        <v>43200</v>
      </c>
      <c r="O76" s="22">
        <f t="shared" si="5"/>
        <v>0</v>
      </c>
      <c r="P76" s="22">
        <f t="shared" si="6"/>
        <v>43200</v>
      </c>
    </row>
    <row r="77" spans="1:16" ht="60" x14ac:dyDescent="0.2">
      <c r="A77" s="12">
        <v>71</v>
      </c>
      <c r="B77" s="5" t="s">
        <v>168</v>
      </c>
      <c r="C77" s="2" t="s">
        <v>19</v>
      </c>
      <c r="D77" s="2" t="s">
        <v>169</v>
      </c>
      <c r="E77" s="3" t="s">
        <v>98</v>
      </c>
      <c r="F77" s="3" t="s">
        <v>170</v>
      </c>
      <c r="G77" s="3" t="s">
        <v>23</v>
      </c>
      <c r="H77" s="3" t="s">
        <v>24</v>
      </c>
      <c r="I77" s="26"/>
      <c r="J77" s="26"/>
      <c r="K77" s="26">
        <v>4</v>
      </c>
      <c r="L77" s="26">
        <v>12</v>
      </c>
      <c r="M77" s="28">
        <f t="shared" ref="M77:M83" si="7">867/867</f>
        <v>1</v>
      </c>
      <c r="N77" s="22">
        <f t="shared" si="4"/>
        <v>0</v>
      </c>
      <c r="O77" s="22">
        <f t="shared" si="5"/>
        <v>24000</v>
      </c>
      <c r="P77" s="22">
        <f t="shared" si="6"/>
        <v>24000</v>
      </c>
    </row>
    <row r="78" spans="1:16" ht="60" x14ac:dyDescent="0.2">
      <c r="A78" s="12">
        <v>72</v>
      </c>
      <c r="B78" s="5" t="s">
        <v>171</v>
      </c>
      <c r="C78" s="2" t="s">
        <v>19</v>
      </c>
      <c r="D78" s="2" t="s">
        <v>169</v>
      </c>
      <c r="E78" s="3" t="s">
        <v>98</v>
      </c>
      <c r="F78" s="3" t="s">
        <v>170</v>
      </c>
      <c r="G78" s="3" t="s">
        <v>23</v>
      </c>
      <c r="H78" s="3" t="s">
        <v>24</v>
      </c>
      <c r="I78" s="26">
        <v>17</v>
      </c>
      <c r="J78" s="26">
        <v>12</v>
      </c>
      <c r="K78" s="26">
        <v>3</v>
      </c>
      <c r="L78" s="26">
        <v>12</v>
      </c>
      <c r="M78" s="28">
        <f t="shared" si="7"/>
        <v>1</v>
      </c>
      <c r="N78" s="22">
        <f t="shared" si="4"/>
        <v>30600</v>
      </c>
      <c r="O78" s="22">
        <f t="shared" si="5"/>
        <v>18000</v>
      </c>
      <c r="P78" s="22">
        <f t="shared" si="6"/>
        <v>48600</v>
      </c>
    </row>
    <row r="79" spans="1:16" ht="60" x14ac:dyDescent="0.2">
      <c r="A79" s="12">
        <v>73</v>
      </c>
      <c r="B79" s="5" t="s">
        <v>172</v>
      </c>
      <c r="C79" s="2" t="s">
        <v>19</v>
      </c>
      <c r="D79" s="2" t="s">
        <v>169</v>
      </c>
      <c r="E79" s="3" t="s">
        <v>98</v>
      </c>
      <c r="F79" s="3" t="s">
        <v>170</v>
      </c>
      <c r="G79" s="3" t="s">
        <v>23</v>
      </c>
      <c r="H79" s="3" t="s">
        <v>24</v>
      </c>
      <c r="I79" s="26">
        <v>157</v>
      </c>
      <c r="J79" s="26">
        <v>12</v>
      </c>
      <c r="K79" s="26">
        <v>3</v>
      </c>
      <c r="L79" s="26">
        <v>12</v>
      </c>
      <c r="M79" s="28">
        <f t="shared" si="7"/>
        <v>1</v>
      </c>
      <c r="N79" s="22">
        <f t="shared" si="4"/>
        <v>282600</v>
      </c>
      <c r="O79" s="22">
        <f t="shared" si="5"/>
        <v>18000</v>
      </c>
      <c r="P79" s="22">
        <f t="shared" si="6"/>
        <v>300600</v>
      </c>
    </row>
    <row r="80" spans="1:16" ht="60" x14ac:dyDescent="0.2">
      <c r="A80" s="12">
        <v>74</v>
      </c>
      <c r="B80" s="5" t="s">
        <v>173</v>
      </c>
      <c r="C80" s="2" t="s">
        <v>19</v>
      </c>
      <c r="D80" s="2" t="s">
        <v>169</v>
      </c>
      <c r="E80" s="3" t="s">
        <v>98</v>
      </c>
      <c r="F80" s="3" t="s">
        <v>170</v>
      </c>
      <c r="G80" s="3" t="s">
        <v>23</v>
      </c>
      <c r="H80" s="3" t="s">
        <v>24</v>
      </c>
      <c r="I80" s="26">
        <v>26</v>
      </c>
      <c r="J80" s="26">
        <v>12</v>
      </c>
      <c r="K80" s="26">
        <v>2</v>
      </c>
      <c r="L80" s="26">
        <v>12</v>
      </c>
      <c r="M80" s="28">
        <f t="shared" si="7"/>
        <v>1</v>
      </c>
      <c r="N80" s="22">
        <f t="shared" si="4"/>
        <v>46800</v>
      </c>
      <c r="O80" s="22">
        <f t="shared" si="5"/>
        <v>12000</v>
      </c>
      <c r="P80" s="22">
        <f t="shared" si="6"/>
        <v>58800</v>
      </c>
    </row>
    <row r="81" spans="1:16" ht="72" x14ac:dyDescent="0.2">
      <c r="A81" s="12">
        <v>75</v>
      </c>
      <c r="B81" s="5" t="s">
        <v>174</v>
      </c>
      <c r="C81" s="2" t="s">
        <v>19</v>
      </c>
      <c r="D81" s="2" t="s">
        <v>169</v>
      </c>
      <c r="E81" s="3" t="s">
        <v>98</v>
      </c>
      <c r="F81" s="3" t="s">
        <v>170</v>
      </c>
      <c r="G81" s="3" t="s">
        <v>23</v>
      </c>
      <c r="H81" s="3" t="s">
        <v>24</v>
      </c>
      <c r="I81" s="26">
        <v>19</v>
      </c>
      <c r="J81" s="26">
        <v>12</v>
      </c>
      <c r="K81" s="26">
        <v>1</v>
      </c>
      <c r="L81" s="26">
        <v>12</v>
      </c>
      <c r="M81" s="28">
        <f t="shared" si="7"/>
        <v>1</v>
      </c>
      <c r="N81" s="22">
        <f t="shared" si="4"/>
        <v>34200</v>
      </c>
      <c r="O81" s="22">
        <f t="shared" si="5"/>
        <v>6000</v>
      </c>
      <c r="P81" s="22">
        <f t="shared" si="6"/>
        <v>40200</v>
      </c>
    </row>
    <row r="82" spans="1:16" ht="60" x14ac:dyDescent="0.2">
      <c r="A82" s="12">
        <v>76</v>
      </c>
      <c r="B82" s="5" t="s">
        <v>175</v>
      </c>
      <c r="C82" s="2" t="s">
        <v>19</v>
      </c>
      <c r="D82" s="2" t="s">
        <v>169</v>
      </c>
      <c r="E82" s="3" t="s">
        <v>98</v>
      </c>
      <c r="F82" s="3" t="s">
        <v>170</v>
      </c>
      <c r="G82" s="3" t="s">
        <v>23</v>
      </c>
      <c r="H82" s="3" t="s">
        <v>24</v>
      </c>
      <c r="I82" s="26">
        <v>18</v>
      </c>
      <c r="J82" s="26">
        <v>12</v>
      </c>
      <c r="K82" s="26">
        <v>2</v>
      </c>
      <c r="L82" s="26">
        <v>12</v>
      </c>
      <c r="M82" s="28">
        <f t="shared" si="7"/>
        <v>1</v>
      </c>
      <c r="N82" s="22">
        <f t="shared" si="4"/>
        <v>32400</v>
      </c>
      <c r="O82" s="22">
        <f t="shared" si="5"/>
        <v>12000</v>
      </c>
      <c r="P82" s="22">
        <f t="shared" si="6"/>
        <v>44400</v>
      </c>
    </row>
    <row r="83" spans="1:16" ht="60" x14ac:dyDescent="0.2">
      <c r="A83" s="12">
        <v>77</v>
      </c>
      <c r="B83" s="5" t="s">
        <v>176</v>
      </c>
      <c r="C83" s="2" t="s">
        <v>19</v>
      </c>
      <c r="D83" s="2" t="s">
        <v>169</v>
      </c>
      <c r="E83" s="3" t="s">
        <v>98</v>
      </c>
      <c r="F83" s="3" t="s">
        <v>170</v>
      </c>
      <c r="G83" s="3" t="s">
        <v>23</v>
      </c>
      <c r="H83" s="3" t="s">
        <v>24</v>
      </c>
      <c r="I83" s="26">
        <v>30</v>
      </c>
      <c r="J83" s="26">
        <v>12</v>
      </c>
      <c r="K83" s="26">
        <v>2</v>
      </c>
      <c r="L83" s="26">
        <v>12</v>
      </c>
      <c r="M83" s="28">
        <f t="shared" si="7"/>
        <v>1</v>
      </c>
      <c r="N83" s="22">
        <f t="shared" si="4"/>
        <v>54000</v>
      </c>
      <c r="O83" s="22">
        <f t="shared" si="5"/>
        <v>12000</v>
      </c>
      <c r="P83" s="22">
        <f t="shared" si="6"/>
        <v>66000</v>
      </c>
    </row>
    <row r="84" spans="1:16" ht="120" x14ac:dyDescent="0.2">
      <c r="A84" s="12">
        <v>78</v>
      </c>
      <c r="B84" s="4" t="s">
        <v>177</v>
      </c>
      <c r="C84" s="2" t="s">
        <v>19</v>
      </c>
      <c r="D84" s="4" t="s">
        <v>178</v>
      </c>
      <c r="E84" s="3" t="s">
        <v>98</v>
      </c>
      <c r="F84" s="3" t="s">
        <v>179</v>
      </c>
      <c r="G84" s="3" t="s">
        <v>23</v>
      </c>
      <c r="H84" s="3" t="s">
        <v>24</v>
      </c>
      <c r="I84" s="26">
        <v>50</v>
      </c>
      <c r="J84" s="26">
        <v>12</v>
      </c>
      <c r="K84" s="26"/>
      <c r="L84" s="26"/>
      <c r="M84" s="28">
        <v>0.82</v>
      </c>
      <c r="N84" s="22">
        <f t="shared" si="4"/>
        <v>90000</v>
      </c>
      <c r="O84" s="22">
        <f t="shared" si="5"/>
        <v>0</v>
      </c>
      <c r="P84" s="22">
        <f t="shared" si="6"/>
        <v>90000</v>
      </c>
    </row>
    <row r="85" spans="1:16" ht="84" x14ac:dyDescent="0.2">
      <c r="A85" s="12">
        <v>79</v>
      </c>
      <c r="B85" s="4" t="s">
        <v>180</v>
      </c>
      <c r="C85" s="2" t="s">
        <v>19</v>
      </c>
      <c r="D85" s="4" t="s">
        <v>181</v>
      </c>
      <c r="E85" s="3" t="s">
        <v>98</v>
      </c>
      <c r="F85" s="3" t="s">
        <v>98</v>
      </c>
      <c r="G85" s="3" t="s">
        <v>23</v>
      </c>
      <c r="H85" s="3" t="s">
        <v>24</v>
      </c>
      <c r="I85" s="26">
        <v>15</v>
      </c>
      <c r="J85" s="26">
        <v>12</v>
      </c>
      <c r="K85" s="26"/>
      <c r="L85" s="26"/>
      <c r="M85" s="28">
        <v>0</v>
      </c>
      <c r="N85" s="22">
        <f t="shared" si="4"/>
        <v>27000</v>
      </c>
      <c r="O85" s="22">
        <f t="shared" si="5"/>
        <v>0</v>
      </c>
      <c r="P85" s="22">
        <f t="shared" si="6"/>
        <v>27000</v>
      </c>
    </row>
    <row r="86" spans="1:16" ht="84" x14ac:dyDescent="0.2">
      <c r="A86" s="12">
        <v>80</v>
      </c>
      <c r="B86" s="6" t="s">
        <v>182</v>
      </c>
      <c r="C86" s="2" t="s">
        <v>19</v>
      </c>
      <c r="D86" s="2" t="s">
        <v>183</v>
      </c>
      <c r="E86" s="3" t="s">
        <v>34</v>
      </c>
      <c r="F86" s="3" t="s">
        <v>83</v>
      </c>
      <c r="G86" s="3" t="s">
        <v>98</v>
      </c>
      <c r="H86" s="3" t="s">
        <v>28</v>
      </c>
      <c r="I86" s="32">
        <v>47</v>
      </c>
      <c r="J86" s="32">
        <v>12</v>
      </c>
      <c r="K86" s="18"/>
      <c r="L86" s="25"/>
      <c r="M86" s="33">
        <f>0</f>
        <v>0</v>
      </c>
      <c r="N86" s="22">
        <f t="shared" si="4"/>
        <v>84600</v>
      </c>
      <c r="O86" s="22">
        <f t="shared" si="5"/>
        <v>0</v>
      </c>
      <c r="P86" s="22">
        <f t="shared" si="6"/>
        <v>84600</v>
      </c>
    </row>
    <row r="87" spans="1:16" ht="72" x14ac:dyDescent="0.2">
      <c r="A87" s="12">
        <v>81</v>
      </c>
      <c r="B87" s="6" t="s">
        <v>184</v>
      </c>
      <c r="C87" s="2" t="s">
        <v>19</v>
      </c>
      <c r="D87" s="2" t="s">
        <v>185</v>
      </c>
      <c r="E87" s="3" t="s">
        <v>34</v>
      </c>
      <c r="F87" s="3" t="s">
        <v>31</v>
      </c>
      <c r="G87" s="3" t="s">
        <v>98</v>
      </c>
      <c r="H87" s="3" t="s">
        <v>54</v>
      </c>
      <c r="I87" s="32">
        <v>60</v>
      </c>
      <c r="J87" s="32">
        <v>12</v>
      </c>
      <c r="K87" s="18"/>
      <c r="L87" s="25"/>
      <c r="M87" s="33">
        <v>0.5</v>
      </c>
      <c r="N87" s="22">
        <f t="shared" si="4"/>
        <v>108000</v>
      </c>
      <c r="O87" s="22">
        <f t="shared" si="5"/>
        <v>0</v>
      </c>
      <c r="P87" s="22">
        <f t="shared" si="6"/>
        <v>108000</v>
      </c>
    </row>
    <row r="88" spans="1:16" ht="96" x14ac:dyDescent="0.2">
      <c r="A88" s="12">
        <v>82</v>
      </c>
      <c r="B88" s="6" t="s">
        <v>186</v>
      </c>
      <c r="C88" s="2" t="s">
        <v>19</v>
      </c>
      <c r="D88" s="2" t="s">
        <v>187</v>
      </c>
      <c r="E88" s="3" t="s">
        <v>34</v>
      </c>
      <c r="F88" s="3" t="s">
        <v>80</v>
      </c>
      <c r="G88" s="3" t="s">
        <v>23</v>
      </c>
      <c r="H88" s="3" t="s">
        <v>24</v>
      </c>
      <c r="I88" s="32">
        <v>24</v>
      </c>
      <c r="J88" s="32">
        <v>12</v>
      </c>
      <c r="K88" s="18"/>
      <c r="L88" s="25"/>
      <c r="M88" s="33">
        <f>0.64*1</f>
        <v>0.64</v>
      </c>
      <c r="N88" s="22">
        <f t="shared" si="4"/>
        <v>43200</v>
      </c>
      <c r="O88" s="22">
        <f t="shared" si="5"/>
        <v>0</v>
      </c>
      <c r="P88" s="22">
        <f t="shared" si="6"/>
        <v>43200</v>
      </c>
    </row>
    <row r="89" spans="1:16" ht="84" x14ac:dyDescent="0.2">
      <c r="A89" s="12">
        <v>83</v>
      </c>
      <c r="B89" s="6" t="s">
        <v>188</v>
      </c>
      <c r="C89" s="2" t="s">
        <v>19</v>
      </c>
      <c r="D89" s="2" t="s">
        <v>187</v>
      </c>
      <c r="E89" s="3" t="s">
        <v>34</v>
      </c>
      <c r="F89" s="3" t="s">
        <v>80</v>
      </c>
      <c r="G89" s="3" t="s">
        <v>23</v>
      </c>
      <c r="H89" s="3" t="s">
        <v>24</v>
      </c>
      <c r="I89" s="32">
        <v>7</v>
      </c>
      <c r="J89" s="32">
        <v>12</v>
      </c>
      <c r="K89" s="18"/>
      <c r="L89" s="25"/>
      <c r="M89" s="33">
        <f>0.64*1</f>
        <v>0.64</v>
      </c>
      <c r="N89" s="22">
        <f t="shared" si="4"/>
        <v>12600</v>
      </c>
      <c r="O89" s="22">
        <f t="shared" si="5"/>
        <v>0</v>
      </c>
      <c r="P89" s="22">
        <f t="shared" si="6"/>
        <v>12600</v>
      </c>
    </row>
    <row r="90" spans="1:16" ht="84" x14ac:dyDescent="0.2">
      <c r="A90" s="12">
        <v>84</v>
      </c>
      <c r="B90" s="6" t="s">
        <v>189</v>
      </c>
      <c r="C90" s="2" t="s">
        <v>19</v>
      </c>
      <c r="D90" s="2" t="s">
        <v>187</v>
      </c>
      <c r="E90" s="3" t="s">
        <v>34</v>
      </c>
      <c r="F90" s="3" t="s">
        <v>80</v>
      </c>
      <c r="G90" s="3" t="s">
        <v>23</v>
      </c>
      <c r="H90" s="3" t="s">
        <v>24</v>
      </c>
      <c r="I90" s="32">
        <v>20</v>
      </c>
      <c r="J90" s="32">
        <v>12</v>
      </c>
      <c r="K90" s="18"/>
      <c r="L90" s="25"/>
      <c r="M90" s="33">
        <f>0.64</f>
        <v>0.64</v>
      </c>
      <c r="N90" s="22">
        <f t="shared" si="4"/>
        <v>36000</v>
      </c>
      <c r="O90" s="22">
        <f t="shared" si="5"/>
        <v>0</v>
      </c>
      <c r="P90" s="22">
        <f t="shared" si="6"/>
        <v>36000</v>
      </c>
    </row>
    <row r="91" spans="1:16" ht="84" x14ac:dyDescent="0.2">
      <c r="A91" s="12">
        <v>85</v>
      </c>
      <c r="B91" s="6" t="s">
        <v>190</v>
      </c>
      <c r="C91" s="2" t="s">
        <v>19</v>
      </c>
      <c r="D91" s="2" t="s">
        <v>187</v>
      </c>
      <c r="E91" s="3" t="s">
        <v>34</v>
      </c>
      <c r="F91" s="3" t="s">
        <v>80</v>
      </c>
      <c r="G91" s="3" t="s">
        <v>23</v>
      </c>
      <c r="H91" s="3" t="s">
        <v>24</v>
      </c>
      <c r="I91" s="32">
        <v>100</v>
      </c>
      <c r="J91" s="32">
        <v>12</v>
      </c>
      <c r="K91" s="25"/>
      <c r="L91" s="25"/>
      <c r="M91" s="33">
        <f>0.64</f>
        <v>0.64</v>
      </c>
      <c r="N91" s="22">
        <f t="shared" si="4"/>
        <v>180000</v>
      </c>
      <c r="O91" s="22">
        <f t="shared" si="5"/>
        <v>0</v>
      </c>
      <c r="P91" s="22">
        <f t="shared" si="6"/>
        <v>180000</v>
      </c>
    </row>
    <row r="92" spans="1:16" ht="84" x14ac:dyDescent="0.2">
      <c r="A92" s="12">
        <v>86</v>
      </c>
      <c r="B92" s="6" t="s">
        <v>191</v>
      </c>
      <c r="C92" s="2" t="s">
        <v>19</v>
      </c>
      <c r="D92" s="2" t="s">
        <v>192</v>
      </c>
      <c r="E92" s="3" t="s">
        <v>34</v>
      </c>
      <c r="F92" s="3" t="s">
        <v>34</v>
      </c>
      <c r="G92" s="3" t="s">
        <v>97</v>
      </c>
      <c r="H92" s="3" t="s">
        <v>54</v>
      </c>
      <c r="I92" s="32">
        <v>20</v>
      </c>
      <c r="J92" s="32">
        <v>12</v>
      </c>
      <c r="K92" s="25"/>
      <c r="L92" s="25"/>
      <c r="M92" s="33">
        <f>1</f>
        <v>1</v>
      </c>
      <c r="N92" s="22">
        <f t="shared" si="4"/>
        <v>36000</v>
      </c>
      <c r="O92" s="22">
        <f t="shared" si="5"/>
        <v>0</v>
      </c>
      <c r="P92" s="22">
        <f t="shared" si="6"/>
        <v>36000</v>
      </c>
    </row>
    <row r="93" spans="1:16" ht="96" x14ac:dyDescent="0.2">
      <c r="A93" s="12">
        <v>87</v>
      </c>
      <c r="B93" s="6" t="s">
        <v>193</v>
      </c>
      <c r="C93" s="2" t="s">
        <v>19</v>
      </c>
      <c r="D93" s="2" t="s">
        <v>194</v>
      </c>
      <c r="E93" s="3" t="s">
        <v>34</v>
      </c>
      <c r="F93" s="3" t="s">
        <v>23</v>
      </c>
      <c r="G93" s="3" t="s">
        <v>22</v>
      </c>
      <c r="H93" s="3" t="s">
        <v>54</v>
      </c>
      <c r="I93" s="32">
        <v>47</v>
      </c>
      <c r="J93" s="32">
        <v>12</v>
      </c>
      <c r="K93" s="27"/>
      <c r="L93" s="27"/>
      <c r="M93" s="33">
        <f>0</f>
        <v>0</v>
      </c>
      <c r="N93" s="22">
        <f t="shared" si="4"/>
        <v>84600</v>
      </c>
      <c r="O93" s="22">
        <f t="shared" si="5"/>
        <v>0</v>
      </c>
      <c r="P93" s="22">
        <f t="shared" si="6"/>
        <v>84600</v>
      </c>
    </row>
    <row r="94" spans="1:16" ht="96" x14ac:dyDescent="0.2">
      <c r="A94" s="12">
        <v>88</v>
      </c>
      <c r="B94" s="6" t="s">
        <v>195</v>
      </c>
      <c r="C94" s="2" t="s">
        <v>19</v>
      </c>
      <c r="D94" s="2" t="s">
        <v>196</v>
      </c>
      <c r="E94" s="3" t="s">
        <v>34</v>
      </c>
      <c r="F94" s="3" t="s">
        <v>47</v>
      </c>
      <c r="G94" s="3" t="s">
        <v>98</v>
      </c>
      <c r="H94" s="3" t="s">
        <v>54</v>
      </c>
      <c r="I94" s="32">
        <v>12</v>
      </c>
      <c r="J94" s="32">
        <v>12</v>
      </c>
      <c r="K94" s="27"/>
      <c r="L94" s="27"/>
      <c r="M94" s="33">
        <f>0.6</f>
        <v>0.6</v>
      </c>
      <c r="N94" s="22">
        <f t="shared" si="4"/>
        <v>21600</v>
      </c>
      <c r="O94" s="22">
        <f t="shared" si="5"/>
        <v>0</v>
      </c>
      <c r="P94" s="22">
        <f t="shared" si="6"/>
        <v>21600</v>
      </c>
    </row>
    <row r="95" spans="1:16" ht="120" x14ac:dyDescent="0.2">
      <c r="A95" s="12">
        <v>89</v>
      </c>
      <c r="B95" s="6" t="s">
        <v>197</v>
      </c>
      <c r="C95" s="2" t="s">
        <v>12</v>
      </c>
      <c r="D95" s="2" t="s">
        <v>198</v>
      </c>
      <c r="E95" s="3" t="s">
        <v>34</v>
      </c>
      <c r="F95" s="3" t="s">
        <v>41</v>
      </c>
      <c r="G95" s="3" t="s">
        <v>97</v>
      </c>
      <c r="H95" s="3" t="s">
        <v>54</v>
      </c>
      <c r="I95" s="32">
        <v>25</v>
      </c>
      <c r="J95" s="32">
        <v>12</v>
      </c>
      <c r="K95" s="18"/>
      <c r="L95" s="25"/>
      <c r="M95" s="33">
        <f>0</f>
        <v>0</v>
      </c>
      <c r="N95" s="22">
        <f t="shared" si="4"/>
        <v>45000</v>
      </c>
      <c r="O95" s="22">
        <f t="shared" si="5"/>
        <v>0</v>
      </c>
      <c r="P95" s="22">
        <f t="shared" si="6"/>
        <v>45000</v>
      </c>
    </row>
    <row r="96" spans="1:16" ht="96" x14ac:dyDescent="0.2">
      <c r="A96" s="12">
        <v>90</v>
      </c>
      <c r="B96" s="6" t="s">
        <v>199</v>
      </c>
      <c r="C96" s="2" t="s">
        <v>12</v>
      </c>
      <c r="D96" s="2" t="s">
        <v>200</v>
      </c>
      <c r="E96" s="3" t="s">
        <v>34</v>
      </c>
      <c r="F96" s="3" t="s">
        <v>23</v>
      </c>
      <c r="G96" s="3" t="s">
        <v>41</v>
      </c>
      <c r="H96" s="3" t="s">
        <v>28</v>
      </c>
      <c r="I96" s="32">
        <v>24</v>
      </c>
      <c r="J96" s="32">
        <v>12</v>
      </c>
      <c r="K96" s="27"/>
      <c r="L96" s="27"/>
      <c r="M96" s="33">
        <v>0</v>
      </c>
      <c r="N96" s="22">
        <f t="shared" si="4"/>
        <v>43200</v>
      </c>
      <c r="O96" s="22">
        <f t="shared" si="5"/>
        <v>0</v>
      </c>
      <c r="P96" s="22">
        <f t="shared" si="6"/>
        <v>43200</v>
      </c>
    </row>
    <row r="97" spans="1:16" ht="96" x14ac:dyDescent="0.2">
      <c r="A97" s="12">
        <v>91</v>
      </c>
      <c r="B97" s="6" t="s">
        <v>201</v>
      </c>
      <c r="C97" s="4" t="s">
        <v>12</v>
      </c>
      <c r="D97" s="4" t="s">
        <v>200</v>
      </c>
      <c r="E97" s="3" t="s">
        <v>34</v>
      </c>
      <c r="F97" s="3" t="s">
        <v>23</v>
      </c>
      <c r="G97" s="3" t="s">
        <v>41</v>
      </c>
      <c r="H97" s="3" t="s">
        <v>28</v>
      </c>
      <c r="I97" s="32">
        <v>24</v>
      </c>
      <c r="J97" s="32">
        <v>12</v>
      </c>
      <c r="K97" s="27"/>
      <c r="L97" s="27"/>
      <c r="M97" s="33">
        <v>0</v>
      </c>
      <c r="N97" s="22">
        <f t="shared" si="4"/>
        <v>43200</v>
      </c>
      <c r="O97" s="22">
        <f t="shared" si="5"/>
        <v>0</v>
      </c>
      <c r="P97" s="22">
        <f t="shared" si="6"/>
        <v>43200</v>
      </c>
    </row>
    <row r="98" spans="1:16" ht="96" x14ac:dyDescent="0.2">
      <c r="A98" s="12">
        <v>92</v>
      </c>
      <c r="B98" s="6" t="s">
        <v>202</v>
      </c>
      <c r="C98" s="4" t="s">
        <v>12</v>
      </c>
      <c r="D98" s="4" t="s">
        <v>200</v>
      </c>
      <c r="E98" s="3" t="s">
        <v>34</v>
      </c>
      <c r="F98" s="3" t="s">
        <v>23</v>
      </c>
      <c r="G98" s="3" t="s">
        <v>41</v>
      </c>
      <c r="H98" s="3" t="s">
        <v>28</v>
      </c>
      <c r="I98" s="32">
        <v>24</v>
      </c>
      <c r="J98" s="32">
        <v>12</v>
      </c>
      <c r="K98" s="27"/>
      <c r="L98" s="27"/>
      <c r="M98" s="33">
        <v>0</v>
      </c>
      <c r="N98" s="22">
        <f t="shared" si="4"/>
        <v>43200</v>
      </c>
      <c r="O98" s="22">
        <f t="shared" si="5"/>
        <v>0</v>
      </c>
      <c r="P98" s="22">
        <f t="shared" si="6"/>
        <v>43200</v>
      </c>
    </row>
    <row r="99" spans="1:16" ht="120" x14ac:dyDescent="0.2">
      <c r="A99" s="12">
        <v>93</v>
      </c>
      <c r="B99" s="10" t="s">
        <v>203</v>
      </c>
      <c r="C99" s="10" t="str">
        <f>C95</f>
        <v>klub dziecięcy</v>
      </c>
      <c r="D99" s="10" t="s">
        <v>204</v>
      </c>
      <c r="E99" s="3" t="s">
        <v>83</v>
      </c>
      <c r="F99" s="3" t="s">
        <v>205</v>
      </c>
      <c r="G99" s="3" t="s">
        <v>23</v>
      </c>
      <c r="H99" s="3" t="s">
        <v>24</v>
      </c>
      <c r="I99" s="18">
        <v>25</v>
      </c>
      <c r="J99" s="25">
        <v>12</v>
      </c>
      <c r="K99" s="18">
        <v>0</v>
      </c>
      <c r="L99" s="18">
        <v>0</v>
      </c>
      <c r="M99" s="28">
        <v>0</v>
      </c>
      <c r="N99" s="22">
        <f t="shared" si="4"/>
        <v>45000</v>
      </c>
      <c r="O99" s="22">
        <f t="shared" si="5"/>
        <v>0</v>
      </c>
      <c r="P99" s="22">
        <f t="shared" si="6"/>
        <v>45000</v>
      </c>
    </row>
    <row r="100" spans="1:16" ht="96" x14ac:dyDescent="0.2">
      <c r="A100" s="12">
        <v>94</v>
      </c>
      <c r="B100" s="10" t="s">
        <v>206</v>
      </c>
      <c r="C100" s="10" t="str">
        <f>C99</f>
        <v>klub dziecięcy</v>
      </c>
      <c r="D100" s="10" t="s">
        <v>207</v>
      </c>
      <c r="E100" s="3" t="s">
        <v>83</v>
      </c>
      <c r="F100" s="3" t="s">
        <v>165</v>
      </c>
      <c r="G100" s="3" t="s">
        <v>21</v>
      </c>
      <c r="H100" s="3" t="s">
        <v>28</v>
      </c>
      <c r="I100" s="18">
        <v>20</v>
      </c>
      <c r="J100" s="25">
        <v>12</v>
      </c>
      <c r="K100" s="18">
        <v>0</v>
      </c>
      <c r="L100" s="18">
        <v>0</v>
      </c>
      <c r="M100" s="28">
        <v>0</v>
      </c>
      <c r="N100" s="22">
        <f t="shared" si="4"/>
        <v>36000</v>
      </c>
      <c r="O100" s="22">
        <f t="shared" si="5"/>
        <v>0</v>
      </c>
      <c r="P100" s="22">
        <f t="shared" si="6"/>
        <v>36000</v>
      </c>
    </row>
    <row r="101" spans="1:16" ht="72" x14ac:dyDescent="0.2">
      <c r="A101" s="12">
        <v>95</v>
      </c>
      <c r="B101" s="10" t="s">
        <v>208</v>
      </c>
      <c r="C101" s="10" t="str">
        <f>C97</f>
        <v>klub dziecięcy</v>
      </c>
      <c r="D101" s="10" t="s">
        <v>209</v>
      </c>
      <c r="E101" s="3" t="s">
        <v>83</v>
      </c>
      <c r="F101" s="3" t="s">
        <v>103</v>
      </c>
      <c r="G101" s="3" t="s">
        <v>23</v>
      </c>
      <c r="H101" s="3" t="s">
        <v>24</v>
      </c>
      <c r="I101" s="18">
        <v>5</v>
      </c>
      <c r="J101" s="25">
        <v>12</v>
      </c>
      <c r="K101" s="18">
        <v>0</v>
      </c>
      <c r="L101" s="18">
        <v>0</v>
      </c>
      <c r="M101" s="28">
        <v>0.59</v>
      </c>
      <c r="N101" s="22">
        <f t="shared" si="4"/>
        <v>9000</v>
      </c>
      <c r="O101" s="22">
        <f t="shared" si="5"/>
        <v>0</v>
      </c>
      <c r="P101" s="22">
        <f t="shared" si="6"/>
        <v>9000</v>
      </c>
    </row>
    <row r="102" spans="1:16" ht="156" x14ac:dyDescent="0.2">
      <c r="A102" s="12">
        <v>96</v>
      </c>
      <c r="B102" s="10" t="s">
        <v>210</v>
      </c>
      <c r="C102" s="10" t="str">
        <f>C100</f>
        <v>klub dziecięcy</v>
      </c>
      <c r="D102" s="10" t="s">
        <v>211</v>
      </c>
      <c r="E102" s="3" t="s">
        <v>83</v>
      </c>
      <c r="F102" s="3" t="s">
        <v>35</v>
      </c>
      <c r="G102" s="3" t="s">
        <v>23</v>
      </c>
      <c r="H102" s="3" t="s">
        <v>24</v>
      </c>
      <c r="I102" s="18">
        <v>74</v>
      </c>
      <c r="J102" s="25">
        <v>12</v>
      </c>
      <c r="K102" s="18">
        <v>1</v>
      </c>
      <c r="L102" s="25">
        <v>12</v>
      </c>
      <c r="M102" s="28">
        <v>0</v>
      </c>
      <c r="N102" s="22">
        <f t="shared" si="4"/>
        <v>133200</v>
      </c>
      <c r="O102" s="22">
        <f t="shared" si="5"/>
        <v>6000</v>
      </c>
      <c r="P102" s="22">
        <f t="shared" si="6"/>
        <v>139200</v>
      </c>
    </row>
    <row r="103" spans="1:16" ht="120" x14ac:dyDescent="0.2">
      <c r="A103" s="12">
        <v>97</v>
      </c>
      <c r="B103" s="10" t="s">
        <v>212</v>
      </c>
      <c r="C103" s="10" t="str">
        <f>C102</f>
        <v>klub dziecięcy</v>
      </c>
      <c r="D103" s="10" t="s">
        <v>213</v>
      </c>
      <c r="E103" s="3" t="s">
        <v>83</v>
      </c>
      <c r="F103" s="3" t="s">
        <v>92</v>
      </c>
      <c r="G103" s="3" t="s">
        <v>23</v>
      </c>
      <c r="H103" s="3" t="s">
        <v>24</v>
      </c>
      <c r="I103" s="18">
        <v>12</v>
      </c>
      <c r="J103" s="25">
        <v>12</v>
      </c>
      <c r="K103" s="18">
        <v>0</v>
      </c>
      <c r="L103" s="18">
        <v>0</v>
      </c>
      <c r="M103" s="28">
        <v>0</v>
      </c>
      <c r="N103" s="22">
        <f t="shared" si="4"/>
        <v>21600</v>
      </c>
      <c r="O103" s="22">
        <f t="shared" si="5"/>
        <v>0</v>
      </c>
      <c r="P103" s="22">
        <f t="shared" si="6"/>
        <v>21600</v>
      </c>
    </row>
    <row r="104" spans="1:16" ht="144" x14ac:dyDescent="0.2">
      <c r="A104" s="12">
        <v>98</v>
      </c>
      <c r="B104" s="10" t="s">
        <v>214</v>
      </c>
      <c r="C104" s="10" t="str">
        <f>C103</f>
        <v>klub dziecięcy</v>
      </c>
      <c r="D104" s="10" t="s">
        <v>215</v>
      </c>
      <c r="E104" s="3" t="s">
        <v>83</v>
      </c>
      <c r="F104" s="3" t="s">
        <v>170</v>
      </c>
      <c r="G104" s="3" t="s">
        <v>23</v>
      </c>
      <c r="H104" s="3" t="s">
        <v>24</v>
      </c>
      <c r="I104" s="18">
        <v>160</v>
      </c>
      <c r="J104" s="25">
        <v>12</v>
      </c>
      <c r="K104" s="18">
        <v>0</v>
      </c>
      <c r="L104" s="18">
        <v>0</v>
      </c>
      <c r="M104" s="28">
        <v>0</v>
      </c>
      <c r="N104" s="22">
        <f t="shared" si="4"/>
        <v>288000</v>
      </c>
      <c r="O104" s="22">
        <f t="shared" si="5"/>
        <v>0</v>
      </c>
      <c r="P104" s="22">
        <f t="shared" si="6"/>
        <v>288000</v>
      </c>
    </row>
    <row r="105" spans="1:16" ht="108" x14ac:dyDescent="0.2">
      <c r="A105" s="12">
        <v>99</v>
      </c>
      <c r="B105" s="10" t="s">
        <v>216</v>
      </c>
      <c r="C105" s="10" t="str">
        <f>C104</f>
        <v>klub dziecięcy</v>
      </c>
      <c r="D105" s="10" t="s">
        <v>215</v>
      </c>
      <c r="E105" s="3" t="s">
        <v>83</v>
      </c>
      <c r="F105" s="3" t="s">
        <v>170</v>
      </c>
      <c r="G105" s="3" t="s">
        <v>23</v>
      </c>
      <c r="H105" s="3" t="s">
        <v>24</v>
      </c>
      <c r="I105" s="25">
        <v>48</v>
      </c>
      <c r="J105" s="25">
        <v>12</v>
      </c>
      <c r="K105" s="18">
        <v>0</v>
      </c>
      <c r="L105" s="18">
        <v>0</v>
      </c>
      <c r="M105" s="28">
        <v>0</v>
      </c>
      <c r="N105" s="22">
        <f t="shared" si="4"/>
        <v>86400</v>
      </c>
      <c r="O105" s="22">
        <f t="shared" si="5"/>
        <v>0</v>
      </c>
      <c r="P105" s="22">
        <f t="shared" si="6"/>
        <v>86400</v>
      </c>
    </row>
    <row r="106" spans="1:16" ht="84" x14ac:dyDescent="0.2">
      <c r="A106" s="12">
        <v>100</v>
      </c>
      <c r="B106" s="10" t="s">
        <v>217</v>
      </c>
      <c r="C106" s="10" t="str">
        <f>C105</f>
        <v>klub dziecięcy</v>
      </c>
      <c r="D106" s="10" t="s">
        <v>218</v>
      </c>
      <c r="E106" s="3" t="s">
        <v>83</v>
      </c>
      <c r="F106" s="3" t="s">
        <v>92</v>
      </c>
      <c r="G106" s="3" t="s">
        <v>22</v>
      </c>
      <c r="H106" s="3" t="s">
        <v>28</v>
      </c>
      <c r="I106" s="25">
        <v>32</v>
      </c>
      <c r="J106" s="25">
        <v>12</v>
      </c>
      <c r="K106" s="18">
        <v>0</v>
      </c>
      <c r="L106" s="18">
        <v>0</v>
      </c>
      <c r="M106" s="28">
        <v>0</v>
      </c>
      <c r="N106" s="22">
        <f t="shared" si="4"/>
        <v>57600</v>
      </c>
      <c r="O106" s="22">
        <f t="shared" si="5"/>
        <v>0</v>
      </c>
      <c r="P106" s="22">
        <f t="shared" si="6"/>
        <v>57600</v>
      </c>
    </row>
    <row r="107" spans="1:16" ht="132" x14ac:dyDescent="0.2">
      <c r="A107" s="12">
        <v>101</v>
      </c>
      <c r="B107" s="10" t="s">
        <v>219</v>
      </c>
      <c r="C107" s="10" t="str">
        <f>C106</f>
        <v>klub dziecięcy</v>
      </c>
      <c r="D107" s="10" t="s">
        <v>220</v>
      </c>
      <c r="E107" s="3" t="s">
        <v>83</v>
      </c>
      <c r="F107" s="3" t="s">
        <v>31</v>
      </c>
      <c r="G107" s="3" t="s">
        <v>23</v>
      </c>
      <c r="H107" s="3" t="s">
        <v>36</v>
      </c>
      <c r="I107" s="26">
        <v>59</v>
      </c>
      <c r="J107" s="26">
        <v>12</v>
      </c>
      <c r="K107" s="26">
        <v>1</v>
      </c>
      <c r="L107" s="26">
        <v>12</v>
      </c>
      <c r="M107" s="28">
        <v>0</v>
      </c>
      <c r="N107" s="22">
        <f t="shared" si="4"/>
        <v>106200</v>
      </c>
      <c r="O107" s="22">
        <f t="shared" si="5"/>
        <v>6000</v>
      </c>
      <c r="P107" s="22">
        <f t="shared" si="6"/>
        <v>112200</v>
      </c>
    </row>
    <row r="108" spans="1:16" ht="120" x14ac:dyDescent="0.2">
      <c r="A108" s="12">
        <v>102</v>
      </c>
      <c r="B108" s="10" t="s">
        <v>221</v>
      </c>
      <c r="C108" s="10" t="str">
        <f>C96</f>
        <v>klub dziecięcy</v>
      </c>
      <c r="D108" s="10" t="s">
        <v>222</v>
      </c>
      <c r="E108" s="3" t="s">
        <v>83</v>
      </c>
      <c r="F108" s="3" t="s">
        <v>31</v>
      </c>
      <c r="G108" s="3" t="s">
        <v>21</v>
      </c>
      <c r="H108" s="3" t="s">
        <v>28</v>
      </c>
      <c r="I108" s="26">
        <v>20</v>
      </c>
      <c r="J108" s="26">
        <v>12</v>
      </c>
      <c r="K108" s="18">
        <v>0</v>
      </c>
      <c r="L108" s="18">
        <v>0</v>
      </c>
      <c r="M108" s="28">
        <v>0</v>
      </c>
      <c r="N108" s="22">
        <f t="shared" si="4"/>
        <v>36000</v>
      </c>
      <c r="O108" s="22">
        <f t="shared" si="5"/>
        <v>0</v>
      </c>
      <c r="P108" s="22">
        <f t="shared" si="6"/>
        <v>36000</v>
      </c>
    </row>
    <row r="109" spans="1:16" ht="96" x14ac:dyDescent="0.2">
      <c r="A109" s="12">
        <v>103</v>
      </c>
      <c r="B109" s="12" t="s">
        <v>223</v>
      </c>
      <c r="C109" s="10" t="str">
        <f>C107</f>
        <v>klub dziecięcy</v>
      </c>
      <c r="D109" s="12" t="s">
        <v>224</v>
      </c>
      <c r="E109" s="3" t="s">
        <v>83</v>
      </c>
      <c r="F109" s="3" t="s">
        <v>53</v>
      </c>
      <c r="G109" s="3" t="s">
        <v>21</v>
      </c>
      <c r="H109" s="3" t="s">
        <v>24</v>
      </c>
      <c r="I109" s="26">
        <v>24</v>
      </c>
      <c r="J109" s="26">
        <v>12</v>
      </c>
      <c r="K109" s="18">
        <v>0</v>
      </c>
      <c r="L109" s="18">
        <v>0</v>
      </c>
      <c r="M109" s="28">
        <v>0</v>
      </c>
      <c r="N109" s="22">
        <f t="shared" si="4"/>
        <v>43200</v>
      </c>
      <c r="O109" s="22">
        <f t="shared" si="5"/>
        <v>0</v>
      </c>
      <c r="P109" s="22">
        <f t="shared" si="6"/>
        <v>43200</v>
      </c>
    </row>
    <row r="110" spans="1:16" s="14" customFormat="1" ht="96" x14ac:dyDescent="0.2">
      <c r="A110" s="15">
        <v>104</v>
      </c>
      <c r="B110" s="15" t="s">
        <v>225</v>
      </c>
      <c r="C110" s="11" t="str">
        <f>C109</f>
        <v>klub dziecięcy</v>
      </c>
      <c r="D110" s="15" t="s">
        <v>226</v>
      </c>
      <c r="E110" s="8" t="s">
        <v>83</v>
      </c>
      <c r="F110" s="8" t="s">
        <v>50</v>
      </c>
      <c r="G110" s="8" t="s">
        <v>22</v>
      </c>
      <c r="H110" s="8" t="s">
        <v>36</v>
      </c>
      <c r="I110" s="30">
        <v>48</v>
      </c>
      <c r="J110" s="30">
        <v>12</v>
      </c>
      <c r="K110" s="17">
        <v>0</v>
      </c>
      <c r="L110" s="17">
        <v>0</v>
      </c>
      <c r="M110" s="31">
        <v>1</v>
      </c>
      <c r="N110" s="23">
        <f t="shared" si="4"/>
        <v>86400</v>
      </c>
      <c r="O110" s="23">
        <f t="shared" si="5"/>
        <v>0</v>
      </c>
      <c r="P110" s="23">
        <f t="shared" si="6"/>
        <v>86400</v>
      </c>
    </row>
    <row r="111" spans="1:16" ht="84" x14ac:dyDescent="0.2">
      <c r="A111" s="12">
        <v>105</v>
      </c>
      <c r="B111" s="12" t="s">
        <v>227</v>
      </c>
      <c r="C111" s="10" t="str">
        <f>C110</f>
        <v>klub dziecięcy</v>
      </c>
      <c r="D111" s="12" t="s">
        <v>228</v>
      </c>
      <c r="E111" s="3" t="s">
        <v>83</v>
      </c>
      <c r="F111" s="3" t="s">
        <v>83</v>
      </c>
      <c r="G111" s="3" t="s">
        <v>31</v>
      </c>
      <c r="H111" s="3" t="s">
        <v>36</v>
      </c>
      <c r="I111" s="26">
        <v>37</v>
      </c>
      <c r="J111" s="26">
        <v>11</v>
      </c>
      <c r="K111" s="18">
        <v>0</v>
      </c>
      <c r="L111" s="18">
        <v>0</v>
      </c>
      <c r="M111" s="28">
        <v>0</v>
      </c>
      <c r="N111" s="22">
        <f t="shared" si="4"/>
        <v>61050</v>
      </c>
      <c r="O111" s="22">
        <f t="shared" si="5"/>
        <v>0</v>
      </c>
      <c r="P111" s="22">
        <f t="shared" si="6"/>
        <v>61050</v>
      </c>
    </row>
    <row r="112" spans="1:16" ht="132" x14ac:dyDescent="0.2">
      <c r="A112" s="12">
        <v>106</v>
      </c>
      <c r="B112" s="12" t="s">
        <v>229</v>
      </c>
      <c r="C112" s="10" t="str">
        <f>C111</f>
        <v>klub dziecięcy</v>
      </c>
      <c r="D112" s="12" t="s">
        <v>230</v>
      </c>
      <c r="E112" s="3" t="s">
        <v>83</v>
      </c>
      <c r="F112" s="3" t="s">
        <v>80</v>
      </c>
      <c r="G112" s="3" t="s">
        <v>21</v>
      </c>
      <c r="H112" s="3" t="s">
        <v>231</v>
      </c>
      <c r="I112" s="26">
        <v>30</v>
      </c>
      <c r="J112" s="26">
        <v>12</v>
      </c>
      <c r="K112" s="18">
        <v>0</v>
      </c>
      <c r="L112" s="18">
        <v>0</v>
      </c>
      <c r="M112" s="28">
        <v>0</v>
      </c>
      <c r="N112" s="22">
        <f t="shared" si="4"/>
        <v>54000</v>
      </c>
      <c r="O112" s="22">
        <f t="shared" si="5"/>
        <v>0</v>
      </c>
      <c r="P112" s="22">
        <f t="shared" si="6"/>
        <v>54000</v>
      </c>
    </row>
    <row r="113" spans="1:16" ht="120" x14ac:dyDescent="0.2">
      <c r="A113" s="12">
        <v>107</v>
      </c>
      <c r="B113" s="12" t="s">
        <v>232</v>
      </c>
      <c r="C113" s="10" t="str">
        <f>C112</f>
        <v>klub dziecięcy</v>
      </c>
      <c r="D113" s="12" t="s">
        <v>233</v>
      </c>
      <c r="E113" s="3" t="s">
        <v>83</v>
      </c>
      <c r="F113" s="3" t="s">
        <v>80</v>
      </c>
      <c r="G113" s="3" t="s">
        <v>68</v>
      </c>
      <c r="H113" s="3" t="s">
        <v>231</v>
      </c>
      <c r="I113" s="26">
        <v>20</v>
      </c>
      <c r="J113" s="26">
        <v>12</v>
      </c>
      <c r="K113" s="18">
        <v>0</v>
      </c>
      <c r="L113" s="18">
        <v>0</v>
      </c>
      <c r="M113" s="28">
        <v>0</v>
      </c>
      <c r="N113" s="22">
        <f t="shared" si="4"/>
        <v>36000</v>
      </c>
      <c r="O113" s="22">
        <f t="shared" si="5"/>
        <v>0</v>
      </c>
      <c r="P113" s="22">
        <f t="shared" si="6"/>
        <v>36000</v>
      </c>
    </row>
    <row r="114" spans="1:16" ht="120" x14ac:dyDescent="0.2">
      <c r="A114" s="12">
        <v>108</v>
      </c>
      <c r="B114" s="7" t="s">
        <v>234</v>
      </c>
      <c r="C114" s="7" t="s">
        <v>19</v>
      </c>
      <c r="D114" s="7" t="s">
        <v>235</v>
      </c>
      <c r="E114" s="8" t="s">
        <v>103</v>
      </c>
      <c r="F114" s="8" t="s">
        <v>50</v>
      </c>
      <c r="G114" s="8" t="s">
        <v>21</v>
      </c>
      <c r="H114" s="8" t="s">
        <v>28</v>
      </c>
      <c r="I114" s="17">
        <v>20</v>
      </c>
      <c r="J114" s="29">
        <v>12</v>
      </c>
      <c r="K114" s="17"/>
      <c r="L114" s="29"/>
      <c r="M114" s="31">
        <v>0</v>
      </c>
      <c r="N114" s="22">
        <f t="shared" si="4"/>
        <v>36000</v>
      </c>
      <c r="O114" s="22">
        <f t="shared" si="5"/>
        <v>0</v>
      </c>
      <c r="P114" s="22">
        <f t="shared" si="6"/>
        <v>36000</v>
      </c>
    </row>
    <row r="115" spans="1:16" ht="108" x14ac:dyDescent="0.2">
      <c r="A115" s="12">
        <v>109</v>
      </c>
      <c r="B115" s="7" t="s">
        <v>236</v>
      </c>
      <c r="C115" s="7" t="s">
        <v>19</v>
      </c>
      <c r="D115" s="7" t="s">
        <v>237</v>
      </c>
      <c r="E115" s="8" t="s">
        <v>103</v>
      </c>
      <c r="F115" s="8" t="s">
        <v>83</v>
      </c>
      <c r="G115" s="8" t="s">
        <v>179</v>
      </c>
      <c r="H115" s="8" t="s">
        <v>28</v>
      </c>
      <c r="I115" s="17">
        <v>30</v>
      </c>
      <c r="J115" s="29">
        <v>12</v>
      </c>
      <c r="K115" s="17"/>
      <c r="L115" s="29"/>
      <c r="M115" s="31">
        <v>0</v>
      </c>
      <c r="N115" s="22">
        <f t="shared" si="4"/>
        <v>54000</v>
      </c>
      <c r="O115" s="22">
        <f t="shared" si="5"/>
        <v>0</v>
      </c>
      <c r="P115" s="22">
        <f t="shared" si="6"/>
        <v>54000</v>
      </c>
    </row>
    <row r="116" spans="1:16" ht="108" x14ac:dyDescent="0.2">
      <c r="A116" s="12">
        <v>110</v>
      </c>
      <c r="B116" s="7" t="s">
        <v>238</v>
      </c>
      <c r="C116" s="7" t="s">
        <v>12</v>
      </c>
      <c r="D116" s="7" t="s">
        <v>239</v>
      </c>
      <c r="E116" s="8" t="s">
        <v>103</v>
      </c>
      <c r="F116" s="8" t="s">
        <v>103</v>
      </c>
      <c r="G116" s="8" t="s">
        <v>22</v>
      </c>
      <c r="H116" s="8" t="s">
        <v>36</v>
      </c>
      <c r="I116" s="17">
        <v>20</v>
      </c>
      <c r="J116" s="29">
        <v>12</v>
      </c>
      <c r="K116" s="17"/>
      <c r="L116" s="29"/>
      <c r="M116" s="31">
        <v>0</v>
      </c>
      <c r="N116" s="22">
        <f t="shared" si="4"/>
        <v>36000</v>
      </c>
      <c r="O116" s="22">
        <f t="shared" si="5"/>
        <v>0</v>
      </c>
      <c r="P116" s="22">
        <f t="shared" si="6"/>
        <v>36000</v>
      </c>
    </row>
    <row r="117" spans="1:16" ht="72" x14ac:dyDescent="0.2">
      <c r="A117" s="12">
        <v>111</v>
      </c>
      <c r="B117" s="7" t="s">
        <v>240</v>
      </c>
      <c r="C117" s="7" t="s">
        <v>19</v>
      </c>
      <c r="D117" s="7" t="s">
        <v>241</v>
      </c>
      <c r="E117" s="8" t="s">
        <v>103</v>
      </c>
      <c r="F117" s="8" t="s">
        <v>92</v>
      </c>
      <c r="G117" s="8" t="s">
        <v>41</v>
      </c>
      <c r="H117" s="8" t="s">
        <v>28</v>
      </c>
      <c r="I117" s="17">
        <v>30</v>
      </c>
      <c r="J117" s="29">
        <v>12</v>
      </c>
      <c r="K117" s="17"/>
      <c r="L117" s="29"/>
      <c r="M117" s="31">
        <v>0</v>
      </c>
      <c r="N117" s="22">
        <f t="shared" si="4"/>
        <v>54000</v>
      </c>
      <c r="O117" s="22">
        <f t="shared" si="5"/>
        <v>0</v>
      </c>
      <c r="P117" s="22">
        <f t="shared" si="6"/>
        <v>54000</v>
      </c>
    </row>
    <row r="118" spans="1:16" ht="96" x14ac:dyDescent="0.2">
      <c r="A118" s="12">
        <v>112</v>
      </c>
      <c r="B118" s="7" t="s">
        <v>242</v>
      </c>
      <c r="C118" s="7" t="s">
        <v>19</v>
      </c>
      <c r="D118" s="7" t="s">
        <v>243</v>
      </c>
      <c r="E118" s="3" t="s">
        <v>103</v>
      </c>
      <c r="F118" s="3" t="s">
        <v>31</v>
      </c>
      <c r="G118" s="3" t="s">
        <v>41</v>
      </c>
      <c r="H118" s="3" t="s">
        <v>36</v>
      </c>
      <c r="I118" s="18">
        <v>10</v>
      </c>
      <c r="J118" s="25">
        <v>12</v>
      </c>
      <c r="K118" s="18"/>
      <c r="L118" s="25"/>
      <c r="M118" s="28">
        <v>0</v>
      </c>
      <c r="N118" s="22">
        <f t="shared" si="4"/>
        <v>18000</v>
      </c>
      <c r="O118" s="22">
        <f t="shared" si="5"/>
        <v>0</v>
      </c>
      <c r="P118" s="22">
        <f t="shared" si="6"/>
        <v>18000</v>
      </c>
    </row>
    <row r="119" spans="1:16" ht="108" x14ac:dyDescent="0.2">
      <c r="A119" s="12">
        <v>113</v>
      </c>
      <c r="B119" s="7" t="s">
        <v>244</v>
      </c>
      <c r="C119" s="7" t="s">
        <v>19</v>
      </c>
      <c r="D119" s="7" t="s">
        <v>245</v>
      </c>
      <c r="E119" s="8" t="s">
        <v>103</v>
      </c>
      <c r="F119" s="8" t="s">
        <v>92</v>
      </c>
      <c r="G119" s="8" t="s">
        <v>165</v>
      </c>
      <c r="H119" s="8" t="s">
        <v>36</v>
      </c>
      <c r="I119" s="17">
        <v>15</v>
      </c>
      <c r="J119" s="29">
        <v>12</v>
      </c>
      <c r="K119" s="17"/>
      <c r="L119" s="29"/>
      <c r="M119" s="31">
        <v>0</v>
      </c>
      <c r="N119" s="22">
        <f t="shared" si="4"/>
        <v>27000</v>
      </c>
      <c r="O119" s="22">
        <f t="shared" si="5"/>
        <v>0</v>
      </c>
      <c r="P119" s="22">
        <f t="shared" si="6"/>
        <v>27000</v>
      </c>
    </row>
    <row r="120" spans="1:16" ht="108" x14ac:dyDescent="0.2">
      <c r="A120" s="12">
        <v>114</v>
      </c>
      <c r="B120" s="7" t="s">
        <v>246</v>
      </c>
      <c r="C120" s="7" t="s">
        <v>19</v>
      </c>
      <c r="D120" s="7" t="s">
        <v>247</v>
      </c>
      <c r="E120" s="8" t="s">
        <v>103</v>
      </c>
      <c r="F120" s="8" t="s">
        <v>34</v>
      </c>
      <c r="G120" s="8" t="s">
        <v>97</v>
      </c>
      <c r="H120" s="8" t="s">
        <v>36</v>
      </c>
      <c r="I120" s="29">
        <v>50</v>
      </c>
      <c r="J120" s="29">
        <v>12</v>
      </c>
      <c r="K120" s="29"/>
      <c r="L120" s="29"/>
      <c r="M120" s="31">
        <v>1</v>
      </c>
      <c r="N120" s="22">
        <f t="shared" si="4"/>
        <v>90000</v>
      </c>
      <c r="O120" s="22">
        <f t="shared" si="5"/>
        <v>0</v>
      </c>
      <c r="P120" s="22">
        <f t="shared" si="6"/>
        <v>90000</v>
      </c>
    </row>
    <row r="121" spans="1:16" ht="132" x14ac:dyDescent="0.2">
      <c r="A121" s="12">
        <v>115</v>
      </c>
      <c r="B121" s="7" t="s">
        <v>248</v>
      </c>
      <c r="C121" s="7" t="s">
        <v>19</v>
      </c>
      <c r="D121" s="7" t="s">
        <v>249</v>
      </c>
      <c r="E121" s="8" t="s">
        <v>103</v>
      </c>
      <c r="F121" s="8" t="s">
        <v>97</v>
      </c>
      <c r="G121" s="8" t="s">
        <v>23</v>
      </c>
      <c r="H121" s="8" t="s">
        <v>24</v>
      </c>
      <c r="I121" s="29">
        <v>24</v>
      </c>
      <c r="J121" s="29">
        <v>12</v>
      </c>
      <c r="K121" s="29"/>
      <c r="L121" s="29"/>
      <c r="M121" s="31">
        <v>0</v>
      </c>
      <c r="N121" s="22">
        <f t="shared" si="4"/>
        <v>43200</v>
      </c>
      <c r="O121" s="22">
        <f t="shared" si="5"/>
        <v>0</v>
      </c>
      <c r="P121" s="22">
        <f t="shared" si="6"/>
        <v>43200</v>
      </c>
    </row>
    <row r="122" spans="1:16" ht="132" x14ac:dyDescent="0.2">
      <c r="A122" s="12">
        <v>116</v>
      </c>
      <c r="B122" s="7" t="s">
        <v>250</v>
      </c>
      <c r="C122" s="7" t="s">
        <v>19</v>
      </c>
      <c r="D122" s="7" t="s">
        <v>251</v>
      </c>
      <c r="E122" s="8" t="s">
        <v>103</v>
      </c>
      <c r="F122" s="8" t="s">
        <v>50</v>
      </c>
      <c r="G122" s="8" t="s">
        <v>83</v>
      </c>
      <c r="H122" s="8" t="s">
        <v>28</v>
      </c>
      <c r="I122" s="30">
        <v>35</v>
      </c>
      <c r="J122" s="30">
        <v>12</v>
      </c>
      <c r="K122" s="30"/>
      <c r="L122" s="30"/>
      <c r="M122" s="31">
        <v>0</v>
      </c>
      <c r="N122" s="22">
        <f t="shared" si="4"/>
        <v>63000</v>
      </c>
      <c r="O122" s="22">
        <f t="shared" si="5"/>
        <v>0</v>
      </c>
      <c r="P122" s="22">
        <f t="shared" si="6"/>
        <v>63000</v>
      </c>
    </row>
    <row r="123" spans="1:16" ht="168" x14ac:dyDescent="0.2">
      <c r="A123" s="12">
        <v>117</v>
      </c>
      <c r="B123" s="9" t="s">
        <v>252</v>
      </c>
      <c r="C123" s="9" t="s">
        <v>13</v>
      </c>
      <c r="D123" s="9" t="s">
        <v>253</v>
      </c>
      <c r="E123" s="8" t="s">
        <v>103</v>
      </c>
      <c r="F123" s="8" t="s">
        <v>92</v>
      </c>
      <c r="G123" s="8" t="s">
        <v>35</v>
      </c>
      <c r="H123" s="8" t="s">
        <v>36</v>
      </c>
      <c r="I123" s="30">
        <v>5</v>
      </c>
      <c r="J123" s="30">
        <v>12</v>
      </c>
      <c r="K123" s="30"/>
      <c r="L123" s="30"/>
      <c r="M123" s="31">
        <v>0</v>
      </c>
      <c r="N123" s="22">
        <f t="shared" si="4"/>
        <v>9000</v>
      </c>
      <c r="O123" s="22">
        <f t="shared" si="5"/>
        <v>0</v>
      </c>
      <c r="P123" s="22">
        <f t="shared" si="6"/>
        <v>9000</v>
      </c>
    </row>
    <row r="124" spans="1:16" ht="84" x14ac:dyDescent="0.2">
      <c r="A124" s="12">
        <v>118</v>
      </c>
      <c r="B124" s="7" t="s">
        <v>254</v>
      </c>
      <c r="C124" s="7" t="s">
        <v>13</v>
      </c>
      <c r="D124" s="9" t="s">
        <v>253</v>
      </c>
      <c r="E124" s="8" t="s">
        <v>103</v>
      </c>
      <c r="F124" s="8" t="s">
        <v>92</v>
      </c>
      <c r="G124" s="8" t="s">
        <v>35</v>
      </c>
      <c r="H124" s="8" t="s">
        <v>36</v>
      </c>
      <c r="I124" s="30">
        <v>5</v>
      </c>
      <c r="J124" s="30">
        <v>12</v>
      </c>
      <c r="K124" s="30"/>
      <c r="L124" s="30"/>
      <c r="M124" s="31">
        <v>0</v>
      </c>
      <c r="N124" s="22">
        <f t="shared" si="4"/>
        <v>9000</v>
      </c>
      <c r="O124" s="22">
        <f t="shared" si="5"/>
        <v>0</v>
      </c>
      <c r="P124" s="22">
        <f t="shared" si="6"/>
        <v>9000</v>
      </c>
    </row>
    <row r="125" spans="1:16" ht="120" x14ac:dyDescent="0.2">
      <c r="A125" s="12">
        <v>119</v>
      </c>
      <c r="B125" s="7" t="s">
        <v>255</v>
      </c>
      <c r="C125" s="7" t="s">
        <v>13</v>
      </c>
      <c r="D125" s="9" t="s">
        <v>253</v>
      </c>
      <c r="E125" s="8" t="s">
        <v>103</v>
      </c>
      <c r="F125" s="8" t="s">
        <v>92</v>
      </c>
      <c r="G125" s="8" t="s">
        <v>35</v>
      </c>
      <c r="H125" s="8" t="s">
        <v>36</v>
      </c>
      <c r="I125" s="30">
        <v>5</v>
      </c>
      <c r="J125" s="30">
        <v>12</v>
      </c>
      <c r="K125" s="30"/>
      <c r="L125" s="30"/>
      <c r="M125" s="31">
        <v>0</v>
      </c>
      <c r="N125" s="22">
        <f t="shared" si="4"/>
        <v>9000</v>
      </c>
      <c r="O125" s="22">
        <f t="shared" si="5"/>
        <v>0</v>
      </c>
      <c r="P125" s="22">
        <f t="shared" si="6"/>
        <v>9000</v>
      </c>
    </row>
    <row r="126" spans="1:16" ht="84" x14ac:dyDescent="0.2">
      <c r="A126" s="12">
        <v>120</v>
      </c>
      <c r="B126" s="9" t="s">
        <v>256</v>
      </c>
      <c r="C126" s="9" t="s">
        <v>19</v>
      </c>
      <c r="D126" s="9" t="s">
        <v>257</v>
      </c>
      <c r="E126" s="8" t="s">
        <v>103</v>
      </c>
      <c r="F126" s="8" t="s">
        <v>80</v>
      </c>
      <c r="G126" s="8" t="s">
        <v>23</v>
      </c>
      <c r="H126" s="8" t="s">
        <v>24</v>
      </c>
      <c r="I126" s="30">
        <v>6</v>
      </c>
      <c r="J126" s="30">
        <v>12</v>
      </c>
      <c r="K126" s="30"/>
      <c r="L126" s="30"/>
      <c r="M126" s="31">
        <v>0.85</v>
      </c>
      <c r="N126" s="22">
        <f t="shared" si="4"/>
        <v>10800</v>
      </c>
      <c r="O126" s="22">
        <f t="shared" si="5"/>
        <v>0</v>
      </c>
      <c r="P126" s="22">
        <f t="shared" si="6"/>
        <v>10800</v>
      </c>
    </row>
    <row r="127" spans="1:16" ht="84" x14ac:dyDescent="0.2">
      <c r="A127" s="12">
        <v>121</v>
      </c>
      <c r="B127" s="7" t="s">
        <v>258</v>
      </c>
      <c r="C127" s="9" t="s">
        <v>19</v>
      </c>
      <c r="D127" s="9" t="s">
        <v>257</v>
      </c>
      <c r="E127" s="8" t="s">
        <v>103</v>
      </c>
      <c r="F127" s="8" t="s">
        <v>80</v>
      </c>
      <c r="G127" s="8" t="s">
        <v>23</v>
      </c>
      <c r="H127" s="8" t="s">
        <v>24</v>
      </c>
      <c r="I127" s="30">
        <v>15</v>
      </c>
      <c r="J127" s="30">
        <v>12</v>
      </c>
      <c r="K127" s="30"/>
      <c r="L127" s="30"/>
      <c r="M127" s="31">
        <v>0.85</v>
      </c>
      <c r="N127" s="22">
        <f t="shared" si="4"/>
        <v>27000</v>
      </c>
      <c r="O127" s="22">
        <f t="shared" si="5"/>
        <v>0</v>
      </c>
      <c r="P127" s="22">
        <f t="shared" si="6"/>
        <v>27000</v>
      </c>
    </row>
    <row r="128" spans="1:16" ht="108" x14ac:dyDescent="0.2">
      <c r="A128" s="12">
        <v>122</v>
      </c>
      <c r="B128" s="7" t="s">
        <v>259</v>
      </c>
      <c r="C128" s="9" t="s">
        <v>19</v>
      </c>
      <c r="D128" s="9" t="s">
        <v>257</v>
      </c>
      <c r="E128" s="8" t="s">
        <v>103</v>
      </c>
      <c r="F128" s="8" t="s">
        <v>80</v>
      </c>
      <c r="G128" s="8" t="s">
        <v>23</v>
      </c>
      <c r="H128" s="8" t="s">
        <v>24</v>
      </c>
      <c r="I128" s="30">
        <v>15</v>
      </c>
      <c r="J128" s="30">
        <v>12</v>
      </c>
      <c r="K128" s="30"/>
      <c r="L128" s="30"/>
      <c r="M128" s="31">
        <v>0.85</v>
      </c>
      <c r="N128" s="22">
        <f t="shared" si="4"/>
        <v>27000</v>
      </c>
      <c r="O128" s="22">
        <f t="shared" si="5"/>
        <v>0</v>
      </c>
      <c r="P128" s="22">
        <f t="shared" si="6"/>
        <v>27000</v>
      </c>
    </row>
    <row r="129" spans="1:16" ht="96" x14ac:dyDescent="0.2">
      <c r="A129" s="12">
        <v>123</v>
      </c>
      <c r="B129" s="9" t="s">
        <v>260</v>
      </c>
      <c r="C129" s="9" t="s">
        <v>19</v>
      </c>
      <c r="D129" s="9" t="s">
        <v>257</v>
      </c>
      <c r="E129" s="8" t="s">
        <v>103</v>
      </c>
      <c r="F129" s="8" t="s">
        <v>80</v>
      </c>
      <c r="G129" s="8" t="s">
        <v>23</v>
      </c>
      <c r="H129" s="8" t="s">
        <v>24</v>
      </c>
      <c r="I129" s="30">
        <v>30</v>
      </c>
      <c r="J129" s="30">
        <v>12</v>
      </c>
      <c r="K129" s="30"/>
      <c r="L129" s="30"/>
      <c r="M129" s="31">
        <v>0.85</v>
      </c>
      <c r="N129" s="22">
        <f t="shared" si="4"/>
        <v>54000</v>
      </c>
      <c r="O129" s="22">
        <f t="shared" si="5"/>
        <v>0</v>
      </c>
      <c r="P129" s="22">
        <f t="shared" si="6"/>
        <v>54000</v>
      </c>
    </row>
    <row r="130" spans="1:16" ht="96" x14ac:dyDescent="0.2">
      <c r="A130" s="12">
        <v>124</v>
      </c>
      <c r="B130" s="7" t="s">
        <v>261</v>
      </c>
      <c r="C130" s="9" t="s">
        <v>19</v>
      </c>
      <c r="D130" s="9" t="s">
        <v>257</v>
      </c>
      <c r="E130" s="8" t="s">
        <v>103</v>
      </c>
      <c r="F130" s="8" t="s">
        <v>80</v>
      </c>
      <c r="G130" s="8" t="s">
        <v>23</v>
      </c>
      <c r="H130" s="8" t="s">
        <v>24</v>
      </c>
      <c r="I130" s="30">
        <v>25</v>
      </c>
      <c r="J130" s="30">
        <v>12</v>
      </c>
      <c r="K130" s="30">
        <v>5</v>
      </c>
      <c r="L130" s="30">
        <v>12</v>
      </c>
      <c r="M130" s="31">
        <v>0.85</v>
      </c>
      <c r="N130" s="22">
        <f t="shared" si="4"/>
        <v>45000</v>
      </c>
      <c r="O130" s="22">
        <f t="shared" si="5"/>
        <v>30000</v>
      </c>
      <c r="P130" s="22">
        <f t="shared" si="6"/>
        <v>75000</v>
      </c>
    </row>
    <row r="131" spans="1:16" ht="96" x14ac:dyDescent="0.2">
      <c r="A131" s="12">
        <v>125</v>
      </c>
      <c r="B131" s="7" t="s">
        <v>262</v>
      </c>
      <c r="C131" s="9" t="s">
        <v>19</v>
      </c>
      <c r="D131" s="9" t="s">
        <v>257</v>
      </c>
      <c r="E131" s="8" t="s">
        <v>103</v>
      </c>
      <c r="F131" s="8" t="s">
        <v>80</v>
      </c>
      <c r="G131" s="8" t="s">
        <v>23</v>
      </c>
      <c r="H131" s="8" t="s">
        <v>24</v>
      </c>
      <c r="I131" s="30">
        <v>13</v>
      </c>
      <c r="J131" s="30">
        <v>12</v>
      </c>
      <c r="K131" s="30">
        <v>3</v>
      </c>
      <c r="L131" s="30">
        <v>12</v>
      </c>
      <c r="M131" s="31">
        <v>0.85</v>
      </c>
      <c r="N131" s="22">
        <f t="shared" si="4"/>
        <v>23400</v>
      </c>
      <c r="O131" s="22">
        <f t="shared" si="5"/>
        <v>18000</v>
      </c>
      <c r="P131" s="22">
        <f t="shared" si="6"/>
        <v>41400</v>
      </c>
    </row>
    <row r="132" spans="1:16" ht="96" x14ac:dyDescent="0.2">
      <c r="A132" s="12">
        <v>126</v>
      </c>
      <c r="B132" s="9" t="s">
        <v>263</v>
      </c>
      <c r="C132" s="9" t="s">
        <v>19</v>
      </c>
      <c r="D132" s="9" t="s">
        <v>257</v>
      </c>
      <c r="E132" s="8" t="s">
        <v>103</v>
      </c>
      <c r="F132" s="8" t="s">
        <v>80</v>
      </c>
      <c r="G132" s="8" t="s">
        <v>23</v>
      </c>
      <c r="H132" s="8" t="s">
        <v>24</v>
      </c>
      <c r="I132" s="30"/>
      <c r="J132" s="30"/>
      <c r="K132" s="30">
        <v>4</v>
      </c>
      <c r="L132" s="30">
        <v>12</v>
      </c>
      <c r="M132" s="31">
        <v>0.85</v>
      </c>
      <c r="N132" s="22">
        <f t="shared" si="4"/>
        <v>0</v>
      </c>
      <c r="O132" s="22">
        <f t="shared" si="5"/>
        <v>24000</v>
      </c>
      <c r="P132" s="22">
        <f t="shared" si="6"/>
        <v>24000</v>
      </c>
    </row>
    <row r="133" spans="1:16" ht="84" x14ac:dyDescent="0.2">
      <c r="A133" s="12">
        <v>127</v>
      </c>
      <c r="B133" s="7" t="s">
        <v>264</v>
      </c>
      <c r="C133" s="9" t="s">
        <v>19</v>
      </c>
      <c r="D133" s="9" t="s">
        <v>257</v>
      </c>
      <c r="E133" s="8" t="s">
        <v>103</v>
      </c>
      <c r="F133" s="8" t="s">
        <v>80</v>
      </c>
      <c r="G133" s="8" t="s">
        <v>23</v>
      </c>
      <c r="H133" s="8" t="s">
        <v>24</v>
      </c>
      <c r="I133" s="30">
        <v>60</v>
      </c>
      <c r="J133" s="30">
        <v>12</v>
      </c>
      <c r="K133" s="30"/>
      <c r="L133" s="30"/>
      <c r="M133" s="31">
        <v>0.85</v>
      </c>
      <c r="N133" s="22">
        <f t="shared" si="4"/>
        <v>108000</v>
      </c>
      <c r="O133" s="22">
        <f t="shared" si="5"/>
        <v>0</v>
      </c>
      <c r="P133" s="22">
        <f t="shared" si="6"/>
        <v>108000</v>
      </c>
    </row>
    <row r="134" spans="1:16" ht="96" x14ac:dyDescent="0.2">
      <c r="A134" s="12">
        <v>128</v>
      </c>
      <c r="B134" s="9" t="s">
        <v>265</v>
      </c>
      <c r="C134" s="9" t="s">
        <v>19</v>
      </c>
      <c r="D134" s="9" t="s">
        <v>257</v>
      </c>
      <c r="E134" s="8" t="s">
        <v>103</v>
      </c>
      <c r="F134" s="8" t="s">
        <v>80</v>
      </c>
      <c r="G134" s="8" t="s">
        <v>23</v>
      </c>
      <c r="H134" s="8" t="s">
        <v>24</v>
      </c>
      <c r="I134" s="30">
        <v>35</v>
      </c>
      <c r="J134" s="30">
        <v>12</v>
      </c>
      <c r="K134" s="30"/>
      <c r="L134" s="30"/>
      <c r="M134" s="31">
        <v>0.85</v>
      </c>
      <c r="N134" s="22">
        <f t="shared" si="4"/>
        <v>63000</v>
      </c>
      <c r="O134" s="22">
        <f t="shared" si="5"/>
        <v>0</v>
      </c>
      <c r="P134" s="22">
        <f t="shared" si="6"/>
        <v>63000</v>
      </c>
    </row>
    <row r="135" spans="1:16" ht="84" x14ac:dyDescent="0.2">
      <c r="A135" s="12">
        <v>129</v>
      </c>
      <c r="B135" s="7" t="s">
        <v>266</v>
      </c>
      <c r="C135" s="9" t="s">
        <v>19</v>
      </c>
      <c r="D135" s="9" t="s">
        <v>257</v>
      </c>
      <c r="E135" s="8" t="s">
        <v>103</v>
      </c>
      <c r="F135" s="8" t="s">
        <v>80</v>
      </c>
      <c r="G135" s="8" t="s">
        <v>23</v>
      </c>
      <c r="H135" s="8" t="s">
        <v>24</v>
      </c>
      <c r="I135" s="30">
        <v>15</v>
      </c>
      <c r="J135" s="30">
        <v>12</v>
      </c>
      <c r="K135" s="30">
        <v>5</v>
      </c>
      <c r="L135" s="30">
        <v>12</v>
      </c>
      <c r="M135" s="31">
        <v>0.85</v>
      </c>
      <c r="N135" s="22">
        <f t="shared" ref="N135:N198" si="8">I135*J135*150</f>
        <v>27000</v>
      </c>
      <c r="O135" s="22">
        <f t="shared" ref="O135:O198" si="9">K135*L135*500</f>
        <v>30000</v>
      </c>
      <c r="P135" s="22">
        <f t="shared" si="6"/>
        <v>57000</v>
      </c>
    </row>
    <row r="136" spans="1:16" ht="84" x14ac:dyDescent="0.2">
      <c r="A136" s="12">
        <v>130</v>
      </c>
      <c r="B136" s="7" t="s">
        <v>267</v>
      </c>
      <c r="C136" s="9" t="s">
        <v>19</v>
      </c>
      <c r="D136" s="9" t="s">
        <v>257</v>
      </c>
      <c r="E136" s="8" t="s">
        <v>103</v>
      </c>
      <c r="F136" s="8" t="s">
        <v>80</v>
      </c>
      <c r="G136" s="8" t="s">
        <v>23</v>
      </c>
      <c r="H136" s="8" t="s">
        <v>24</v>
      </c>
      <c r="I136" s="30">
        <v>28</v>
      </c>
      <c r="J136" s="30">
        <v>12</v>
      </c>
      <c r="K136" s="30"/>
      <c r="L136" s="30"/>
      <c r="M136" s="31">
        <v>0.85</v>
      </c>
      <c r="N136" s="22">
        <f t="shared" si="8"/>
        <v>50400</v>
      </c>
      <c r="O136" s="22">
        <f t="shared" si="9"/>
        <v>0</v>
      </c>
      <c r="P136" s="22">
        <f t="shared" ref="P136:P199" si="10">N136+O136</f>
        <v>50400</v>
      </c>
    </row>
    <row r="137" spans="1:16" ht="84" x14ac:dyDescent="0.2">
      <c r="A137" s="12">
        <v>131</v>
      </c>
      <c r="B137" s="9" t="s">
        <v>268</v>
      </c>
      <c r="C137" s="9" t="s">
        <v>19</v>
      </c>
      <c r="D137" s="9" t="s">
        <v>257</v>
      </c>
      <c r="E137" s="8" t="s">
        <v>103</v>
      </c>
      <c r="F137" s="8" t="s">
        <v>80</v>
      </c>
      <c r="G137" s="8" t="s">
        <v>23</v>
      </c>
      <c r="H137" s="8" t="s">
        <v>24</v>
      </c>
      <c r="I137" s="30">
        <v>30</v>
      </c>
      <c r="J137" s="30">
        <v>12</v>
      </c>
      <c r="K137" s="30"/>
      <c r="L137" s="30"/>
      <c r="M137" s="31">
        <v>0.85</v>
      </c>
      <c r="N137" s="22">
        <f t="shared" si="8"/>
        <v>54000</v>
      </c>
      <c r="O137" s="22">
        <f t="shared" si="9"/>
        <v>0</v>
      </c>
      <c r="P137" s="22">
        <f t="shared" si="10"/>
        <v>54000</v>
      </c>
    </row>
    <row r="138" spans="1:16" ht="96" x14ac:dyDescent="0.2">
      <c r="A138" s="12">
        <v>132</v>
      </c>
      <c r="B138" s="7" t="s">
        <v>269</v>
      </c>
      <c r="C138" s="9" t="s">
        <v>19</v>
      </c>
      <c r="D138" s="9" t="s">
        <v>257</v>
      </c>
      <c r="E138" s="8" t="s">
        <v>103</v>
      </c>
      <c r="F138" s="8" t="s">
        <v>80</v>
      </c>
      <c r="G138" s="8" t="s">
        <v>23</v>
      </c>
      <c r="H138" s="8" t="s">
        <v>24</v>
      </c>
      <c r="I138" s="30">
        <v>13</v>
      </c>
      <c r="J138" s="30">
        <v>12</v>
      </c>
      <c r="K138" s="30">
        <v>7</v>
      </c>
      <c r="L138" s="30">
        <v>12</v>
      </c>
      <c r="M138" s="31">
        <v>0.85</v>
      </c>
      <c r="N138" s="22">
        <f t="shared" si="8"/>
        <v>23400</v>
      </c>
      <c r="O138" s="22">
        <f t="shared" si="9"/>
        <v>42000</v>
      </c>
      <c r="P138" s="22">
        <f t="shared" si="10"/>
        <v>65400</v>
      </c>
    </row>
    <row r="139" spans="1:16" ht="84" x14ac:dyDescent="0.2">
      <c r="A139" s="12">
        <v>133</v>
      </c>
      <c r="B139" s="9" t="s">
        <v>270</v>
      </c>
      <c r="C139" s="9" t="s">
        <v>19</v>
      </c>
      <c r="D139" s="9" t="s">
        <v>257</v>
      </c>
      <c r="E139" s="8" t="s">
        <v>103</v>
      </c>
      <c r="F139" s="8" t="s">
        <v>80</v>
      </c>
      <c r="G139" s="8" t="s">
        <v>23</v>
      </c>
      <c r="H139" s="8" t="s">
        <v>24</v>
      </c>
      <c r="I139" s="30">
        <v>25</v>
      </c>
      <c r="J139" s="30">
        <v>12</v>
      </c>
      <c r="K139" s="30"/>
      <c r="L139" s="30"/>
      <c r="M139" s="31">
        <v>0.85</v>
      </c>
      <c r="N139" s="22">
        <f t="shared" si="8"/>
        <v>45000</v>
      </c>
      <c r="O139" s="22">
        <f t="shared" si="9"/>
        <v>0</v>
      </c>
      <c r="P139" s="22">
        <f t="shared" si="10"/>
        <v>45000</v>
      </c>
    </row>
    <row r="140" spans="1:16" ht="72" x14ac:dyDescent="0.2">
      <c r="A140" s="12">
        <v>134</v>
      </c>
      <c r="B140" s="7" t="s">
        <v>271</v>
      </c>
      <c r="C140" s="9" t="s">
        <v>19</v>
      </c>
      <c r="D140" s="9" t="s">
        <v>257</v>
      </c>
      <c r="E140" s="8" t="s">
        <v>103</v>
      </c>
      <c r="F140" s="8" t="s">
        <v>80</v>
      </c>
      <c r="G140" s="8" t="s">
        <v>23</v>
      </c>
      <c r="H140" s="8" t="s">
        <v>24</v>
      </c>
      <c r="I140" s="30"/>
      <c r="J140" s="30"/>
      <c r="K140" s="30">
        <v>5</v>
      </c>
      <c r="L140" s="30">
        <v>12</v>
      </c>
      <c r="M140" s="31">
        <v>0.85</v>
      </c>
      <c r="N140" s="22">
        <f t="shared" si="8"/>
        <v>0</v>
      </c>
      <c r="O140" s="22">
        <f t="shared" si="9"/>
        <v>30000</v>
      </c>
      <c r="P140" s="22">
        <f t="shared" si="10"/>
        <v>30000</v>
      </c>
    </row>
    <row r="141" spans="1:16" ht="84" x14ac:dyDescent="0.2">
      <c r="A141" s="12">
        <v>135</v>
      </c>
      <c r="B141" s="7" t="s">
        <v>272</v>
      </c>
      <c r="C141" s="9" t="s">
        <v>19</v>
      </c>
      <c r="D141" s="9" t="s">
        <v>257</v>
      </c>
      <c r="E141" s="8" t="s">
        <v>103</v>
      </c>
      <c r="F141" s="8" t="s">
        <v>80</v>
      </c>
      <c r="G141" s="8" t="s">
        <v>23</v>
      </c>
      <c r="H141" s="8" t="s">
        <v>24</v>
      </c>
      <c r="I141" s="30">
        <v>25</v>
      </c>
      <c r="J141" s="30">
        <v>12</v>
      </c>
      <c r="K141" s="30"/>
      <c r="L141" s="30"/>
      <c r="M141" s="31">
        <v>0.85</v>
      </c>
      <c r="N141" s="22">
        <f t="shared" si="8"/>
        <v>45000</v>
      </c>
      <c r="O141" s="22">
        <f t="shared" si="9"/>
        <v>0</v>
      </c>
      <c r="P141" s="22">
        <f t="shared" si="10"/>
        <v>45000</v>
      </c>
    </row>
    <row r="142" spans="1:16" ht="96" x14ac:dyDescent="0.2">
      <c r="A142" s="12">
        <v>136</v>
      </c>
      <c r="B142" s="9" t="s">
        <v>273</v>
      </c>
      <c r="C142" s="9" t="s">
        <v>19</v>
      </c>
      <c r="D142" s="9" t="s">
        <v>257</v>
      </c>
      <c r="E142" s="8" t="s">
        <v>103</v>
      </c>
      <c r="F142" s="8" t="s">
        <v>80</v>
      </c>
      <c r="G142" s="8" t="s">
        <v>23</v>
      </c>
      <c r="H142" s="8" t="s">
        <v>24</v>
      </c>
      <c r="I142" s="30">
        <v>15</v>
      </c>
      <c r="J142" s="30">
        <v>12</v>
      </c>
      <c r="K142" s="30"/>
      <c r="L142" s="30"/>
      <c r="M142" s="31">
        <v>0.85</v>
      </c>
      <c r="N142" s="22">
        <f t="shared" si="8"/>
        <v>27000</v>
      </c>
      <c r="O142" s="22">
        <f t="shared" si="9"/>
        <v>0</v>
      </c>
      <c r="P142" s="22">
        <f t="shared" si="10"/>
        <v>27000</v>
      </c>
    </row>
    <row r="143" spans="1:16" ht="108" x14ac:dyDescent="0.2">
      <c r="A143" s="12">
        <v>137</v>
      </c>
      <c r="B143" s="7" t="s">
        <v>274</v>
      </c>
      <c r="C143" s="7" t="s">
        <v>19</v>
      </c>
      <c r="D143" s="7" t="s">
        <v>275</v>
      </c>
      <c r="E143" s="8" t="s">
        <v>103</v>
      </c>
      <c r="F143" s="8" t="s">
        <v>97</v>
      </c>
      <c r="G143" s="8" t="s">
        <v>21</v>
      </c>
      <c r="H143" s="8" t="s">
        <v>36</v>
      </c>
      <c r="I143" s="30">
        <v>48</v>
      </c>
      <c r="J143" s="30">
        <v>12</v>
      </c>
      <c r="K143" s="30"/>
      <c r="L143" s="30"/>
      <c r="M143" s="31">
        <v>0</v>
      </c>
      <c r="N143" s="22">
        <f t="shared" si="8"/>
        <v>86400</v>
      </c>
      <c r="O143" s="22">
        <f t="shared" si="9"/>
        <v>0</v>
      </c>
      <c r="P143" s="22">
        <f t="shared" si="10"/>
        <v>86400</v>
      </c>
    </row>
    <row r="144" spans="1:16" ht="108" x14ac:dyDescent="0.2">
      <c r="A144" s="12">
        <v>138</v>
      </c>
      <c r="B144" s="9" t="s">
        <v>276</v>
      </c>
      <c r="C144" s="9" t="s">
        <v>12</v>
      </c>
      <c r="D144" s="9" t="s">
        <v>277</v>
      </c>
      <c r="E144" s="8" t="s">
        <v>103</v>
      </c>
      <c r="F144" s="8" t="s">
        <v>179</v>
      </c>
      <c r="G144" s="8" t="s">
        <v>97</v>
      </c>
      <c r="H144" s="8" t="s">
        <v>36</v>
      </c>
      <c r="I144" s="30">
        <v>58</v>
      </c>
      <c r="J144" s="30">
        <v>12</v>
      </c>
      <c r="K144" s="30">
        <v>10</v>
      </c>
      <c r="L144" s="30">
        <v>12</v>
      </c>
      <c r="M144" s="31">
        <v>0</v>
      </c>
      <c r="N144" s="22">
        <f t="shared" si="8"/>
        <v>104400</v>
      </c>
      <c r="O144" s="22">
        <f t="shared" si="9"/>
        <v>60000</v>
      </c>
      <c r="P144" s="22">
        <f t="shared" si="10"/>
        <v>164400</v>
      </c>
    </row>
    <row r="145" spans="1:16" ht="96" x14ac:dyDescent="0.2">
      <c r="A145" s="12">
        <v>139</v>
      </c>
      <c r="B145" s="7" t="s">
        <v>278</v>
      </c>
      <c r="C145" s="7" t="s">
        <v>19</v>
      </c>
      <c r="D145" s="7" t="s">
        <v>279</v>
      </c>
      <c r="E145" s="8" t="s">
        <v>103</v>
      </c>
      <c r="F145" s="8" t="s">
        <v>68</v>
      </c>
      <c r="G145" s="8" t="s">
        <v>98</v>
      </c>
      <c r="H145" s="8" t="s">
        <v>28</v>
      </c>
      <c r="I145" s="30">
        <v>57</v>
      </c>
      <c r="J145" s="30">
        <v>12</v>
      </c>
      <c r="K145" s="30"/>
      <c r="L145" s="30"/>
      <c r="M145" s="31">
        <v>0</v>
      </c>
      <c r="N145" s="22">
        <f t="shared" si="8"/>
        <v>102600</v>
      </c>
      <c r="O145" s="22">
        <f t="shared" si="9"/>
        <v>0</v>
      </c>
      <c r="P145" s="22">
        <f t="shared" si="10"/>
        <v>102600</v>
      </c>
    </row>
    <row r="146" spans="1:16" ht="96" x14ac:dyDescent="0.2">
      <c r="A146" s="12">
        <v>140</v>
      </c>
      <c r="B146" s="9" t="s">
        <v>280</v>
      </c>
      <c r="C146" s="9" t="s">
        <v>19</v>
      </c>
      <c r="D146" s="9" t="s">
        <v>281</v>
      </c>
      <c r="E146" s="8" t="s">
        <v>103</v>
      </c>
      <c r="F146" s="8" t="s">
        <v>50</v>
      </c>
      <c r="G146" s="8" t="s">
        <v>34</v>
      </c>
      <c r="H146" s="8" t="s">
        <v>28</v>
      </c>
      <c r="I146" s="30">
        <v>9</v>
      </c>
      <c r="J146" s="30">
        <v>12</v>
      </c>
      <c r="K146" s="30">
        <v>1</v>
      </c>
      <c r="L146" s="30">
        <v>12</v>
      </c>
      <c r="M146" s="31">
        <v>0</v>
      </c>
      <c r="N146" s="22">
        <f t="shared" si="8"/>
        <v>16200</v>
      </c>
      <c r="O146" s="22">
        <f t="shared" si="9"/>
        <v>6000</v>
      </c>
      <c r="P146" s="22">
        <f t="shared" si="10"/>
        <v>22200</v>
      </c>
    </row>
    <row r="147" spans="1:16" ht="72" x14ac:dyDescent="0.2">
      <c r="A147" s="12">
        <v>141</v>
      </c>
      <c r="B147" s="7" t="s">
        <v>282</v>
      </c>
      <c r="C147" s="7" t="s">
        <v>19</v>
      </c>
      <c r="D147" s="7" t="s">
        <v>283</v>
      </c>
      <c r="E147" s="8" t="s">
        <v>103</v>
      </c>
      <c r="F147" s="8" t="s">
        <v>47</v>
      </c>
      <c r="G147" s="8" t="s">
        <v>34</v>
      </c>
      <c r="H147" s="8" t="s">
        <v>28</v>
      </c>
      <c r="I147" s="30">
        <v>18</v>
      </c>
      <c r="J147" s="30">
        <v>12</v>
      </c>
      <c r="K147" s="30">
        <v>2</v>
      </c>
      <c r="L147" s="30">
        <v>12</v>
      </c>
      <c r="M147" s="31">
        <v>0</v>
      </c>
      <c r="N147" s="22">
        <f t="shared" si="8"/>
        <v>32400</v>
      </c>
      <c r="O147" s="22">
        <f t="shared" si="9"/>
        <v>12000</v>
      </c>
      <c r="P147" s="22">
        <f t="shared" si="10"/>
        <v>44400</v>
      </c>
    </row>
    <row r="148" spans="1:16" ht="108" x14ac:dyDescent="0.2">
      <c r="A148" s="12">
        <v>142</v>
      </c>
      <c r="B148" s="9" t="s">
        <v>284</v>
      </c>
      <c r="C148" s="9" t="s">
        <v>12</v>
      </c>
      <c r="D148" s="9" t="s">
        <v>285</v>
      </c>
      <c r="E148" s="8" t="s">
        <v>103</v>
      </c>
      <c r="F148" s="8" t="s">
        <v>103</v>
      </c>
      <c r="G148" s="8" t="s">
        <v>41</v>
      </c>
      <c r="H148" s="8" t="s">
        <v>28</v>
      </c>
      <c r="I148" s="30">
        <v>24</v>
      </c>
      <c r="J148" s="30">
        <v>12</v>
      </c>
      <c r="K148" s="30"/>
      <c r="L148" s="30"/>
      <c r="M148" s="31">
        <v>0</v>
      </c>
      <c r="N148" s="22">
        <f t="shared" si="8"/>
        <v>43200</v>
      </c>
      <c r="O148" s="22">
        <f t="shared" si="9"/>
        <v>0</v>
      </c>
      <c r="P148" s="22">
        <f t="shared" si="10"/>
        <v>43200</v>
      </c>
    </row>
    <row r="149" spans="1:16" ht="168" x14ac:dyDescent="0.2">
      <c r="A149" s="12">
        <v>143</v>
      </c>
      <c r="B149" s="9" t="s">
        <v>286</v>
      </c>
      <c r="C149" s="9" t="s">
        <v>12</v>
      </c>
      <c r="D149" s="9" t="s">
        <v>287</v>
      </c>
      <c r="E149" s="8" t="s">
        <v>103</v>
      </c>
      <c r="F149" s="8" t="s">
        <v>103</v>
      </c>
      <c r="G149" s="8" t="s">
        <v>23</v>
      </c>
      <c r="H149" s="8" t="s">
        <v>24</v>
      </c>
      <c r="I149" s="30">
        <v>18</v>
      </c>
      <c r="J149" s="30">
        <v>12</v>
      </c>
      <c r="K149" s="30">
        <v>6</v>
      </c>
      <c r="L149" s="30">
        <v>12</v>
      </c>
      <c r="M149" s="31">
        <v>0</v>
      </c>
      <c r="N149" s="22">
        <f t="shared" si="8"/>
        <v>32400</v>
      </c>
      <c r="O149" s="22">
        <f t="shared" si="9"/>
        <v>36000</v>
      </c>
      <c r="P149" s="22">
        <f t="shared" si="10"/>
        <v>68400</v>
      </c>
    </row>
    <row r="150" spans="1:16" ht="108" x14ac:dyDescent="0.2">
      <c r="A150" s="12">
        <v>144</v>
      </c>
      <c r="B150" s="9" t="s">
        <v>288</v>
      </c>
      <c r="C150" s="9" t="s">
        <v>19</v>
      </c>
      <c r="D150" s="9" t="s">
        <v>289</v>
      </c>
      <c r="E150" s="8" t="s">
        <v>103</v>
      </c>
      <c r="F150" s="8" t="s">
        <v>68</v>
      </c>
      <c r="G150" s="8" t="s">
        <v>21</v>
      </c>
      <c r="H150" s="8" t="s">
        <v>36</v>
      </c>
      <c r="I150" s="30">
        <v>24</v>
      </c>
      <c r="J150" s="30">
        <v>12</v>
      </c>
      <c r="K150" s="30"/>
      <c r="L150" s="30"/>
      <c r="M150" s="31">
        <v>0</v>
      </c>
      <c r="N150" s="22">
        <f t="shared" si="8"/>
        <v>43200</v>
      </c>
      <c r="O150" s="22">
        <f t="shared" si="9"/>
        <v>0</v>
      </c>
      <c r="P150" s="22">
        <f t="shared" si="10"/>
        <v>43200</v>
      </c>
    </row>
    <row r="151" spans="1:16" ht="84" x14ac:dyDescent="0.2">
      <c r="A151" s="12">
        <v>145</v>
      </c>
      <c r="B151" s="7" t="s">
        <v>290</v>
      </c>
      <c r="C151" s="7" t="s">
        <v>19</v>
      </c>
      <c r="D151" s="7" t="s">
        <v>291</v>
      </c>
      <c r="E151" s="8" t="s">
        <v>103</v>
      </c>
      <c r="F151" s="8" t="s">
        <v>22</v>
      </c>
      <c r="G151" s="8" t="s">
        <v>23</v>
      </c>
      <c r="H151" s="8" t="s">
        <v>24</v>
      </c>
      <c r="I151" s="30">
        <v>14</v>
      </c>
      <c r="J151" s="30">
        <v>12</v>
      </c>
      <c r="K151" s="30"/>
      <c r="L151" s="30"/>
      <c r="M151" s="31">
        <v>0</v>
      </c>
      <c r="N151" s="22">
        <f t="shared" si="8"/>
        <v>25200</v>
      </c>
      <c r="O151" s="22">
        <f t="shared" si="9"/>
        <v>0</v>
      </c>
      <c r="P151" s="22">
        <f t="shared" si="10"/>
        <v>25200</v>
      </c>
    </row>
    <row r="152" spans="1:16" ht="96" x14ac:dyDescent="0.2">
      <c r="A152" s="12">
        <v>146</v>
      </c>
      <c r="B152" s="9" t="s">
        <v>292</v>
      </c>
      <c r="C152" s="9" t="s">
        <v>12</v>
      </c>
      <c r="D152" s="9" t="s">
        <v>293</v>
      </c>
      <c r="E152" s="8" t="s">
        <v>103</v>
      </c>
      <c r="F152" s="8" t="s">
        <v>103</v>
      </c>
      <c r="G152" s="8" t="s">
        <v>68</v>
      </c>
      <c r="H152" s="8" t="s">
        <v>28</v>
      </c>
      <c r="I152" s="30">
        <v>30</v>
      </c>
      <c r="J152" s="30">
        <v>12</v>
      </c>
      <c r="K152" s="30"/>
      <c r="L152" s="30"/>
      <c r="M152" s="31">
        <v>0</v>
      </c>
      <c r="N152" s="22">
        <f t="shared" si="8"/>
        <v>54000</v>
      </c>
      <c r="O152" s="22">
        <f t="shared" si="9"/>
        <v>0</v>
      </c>
      <c r="P152" s="22">
        <f t="shared" si="10"/>
        <v>54000</v>
      </c>
    </row>
    <row r="153" spans="1:16" ht="108" x14ac:dyDescent="0.2">
      <c r="A153" s="12">
        <v>147</v>
      </c>
      <c r="B153" s="9" t="s">
        <v>294</v>
      </c>
      <c r="C153" s="9" t="s">
        <v>12</v>
      </c>
      <c r="D153" s="9" t="s">
        <v>293</v>
      </c>
      <c r="E153" s="8" t="s">
        <v>103</v>
      </c>
      <c r="F153" s="8" t="s">
        <v>103</v>
      </c>
      <c r="G153" s="8" t="s">
        <v>68</v>
      </c>
      <c r="H153" s="8" t="s">
        <v>28</v>
      </c>
      <c r="I153" s="30">
        <v>19</v>
      </c>
      <c r="J153" s="30">
        <v>12</v>
      </c>
      <c r="K153" s="30">
        <v>1</v>
      </c>
      <c r="L153" s="30">
        <v>12</v>
      </c>
      <c r="M153" s="31">
        <v>0</v>
      </c>
      <c r="N153" s="22">
        <f t="shared" si="8"/>
        <v>34200</v>
      </c>
      <c r="O153" s="22">
        <f t="shared" si="9"/>
        <v>6000</v>
      </c>
      <c r="P153" s="22">
        <f t="shared" si="10"/>
        <v>40200</v>
      </c>
    </row>
    <row r="154" spans="1:16" ht="72" x14ac:dyDescent="0.2">
      <c r="A154" s="12">
        <v>148</v>
      </c>
      <c r="B154" s="9" t="s">
        <v>295</v>
      </c>
      <c r="C154" s="9" t="s">
        <v>19</v>
      </c>
      <c r="D154" s="9" t="s">
        <v>296</v>
      </c>
      <c r="E154" s="8" t="s">
        <v>103</v>
      </c>
      <c r="F154" s="8" t="s">
        <v>170</v>
      </c>
      <c r="G154" s="8" t="s">
        <v>23</v>
      </c>
      <c r="H154" s="8" t="s">
        <v>24</v>
      </c>
      <c r="I154" s="30">
        <v>15</v>
      </c>
      <c r="J154" s="30">
        <v>12</v>
      </c>
      <c r="K154" s="30">
        <v>1</v>
      </c>
      <c r="L154" s="30">
        <v>12</v>
      </c>
      <c r="M154" s="31">
        <v>0</v>
      </c>
      <c r="N154" s="22">
        <f t="shared" si="8"/>
        <v>27000</v>
      </c>
      <c r="O154" s="22">
        <f t="shared" si="9"/>
        <v>6000</v>
      </c>
      <c r="P154" s="22">
        <f t="shared" si="10"/>
        <v>33000</v>
      </c>
    </row>
    <row r="155" spans="1:16" ht="60" x14ac:dyDescent="0.2">
      <c r="A155" s="12">
        <v>149</v>
      </c>
      <c r="B155" s="9" t="s">
        <v>297</v>
      </c>
      <c r="C155" s="9" t="s">
        <v>19</v>
      </c>
      <c r="D155" s="9" t="s">
        <v>296</v>
      </c>
      <c r="E155" s="8" t="s">
        <v>103</v>
      </c>
      <c r="F155" s="8" t="s">
        <v>170</v>
      </c>
      <c r="G155" s="8" t="s">
        <v>23</v>
      </c>
      <c r="H155" s="8" t="s">
        <v>24</v>
      </c>
      <c r="I155" s="30">
        <v>5</v>
      </c>
      <c r="J155" s="30">
        <v>12</v>
      </c>
      <c r="K155" s="30">
        <v>1</v>
      </c>
      <c r="L155" s="30">
        <v>12</v>
      </c>
      <c r="M155" s="31">
        <v>0</v>
      </c>
      <c r="N155" s="22">
        <f t="shared" si="8"/>
        <v>9000</v>
      </c>
      <c r="O155" s="22">
        <f t="shared" si="9"/>
        <v>6000</v>
      </c>
      <c r="P155" s="22">
        <f t="shared" si="10"/>
        <v>15000</v>
      </c>
    </row>
    <row r="156" spans="1:16" ht="60" x14ac:dyDescent="0.2">
      <c r="A156" s="12">
        <v>150</v>
      </c>
      <c r="B156" s="9" t="s">
        <v>298</v>
      </c>
      <c r="C156" s="9" t="s">
        <v>19</v>
      </c>
      <c r="D156" s="9" t="s">
        <v>296</v>
      </c>
      <c r="E156" s="8" t="s">
        <v>103</v>
      </c>
      <c r="F156" s="8" t="s">
        <v>170</v>
      </c>
      <c r="G156" s="8" t="s">
        <v>23</v>
      </c>
      <c r="H156" s="8" t="s">
        <v>24</v>
      </c>
      <c r="I156" s="30">
        <v>15</v>
      </c>
      <c r="J156" s="30">
        <v>12</v>
      </c>
      <c r="K156" s="30">
        <v>1</v>
      </c>
      <c r="L156" s="30">
        <v>12</v>
      </c>
      <c r="M156" s="31">
        <v>0</v>
      </c>
      <c r="N156" s="22">
        <f t="shared" si="8"/>
        <v>27000</v>
      </c>
      <c r="O156" s="22">
        <f t="shared" si="9"/>
        <v>6000</v>
      </c>
      <c r="P156" s="22">
        <f t="shared" si="10"/>
        <v>33000</v>
      </c>
    </row>
    <row r="157" spans="1:16" ht="60" x14ac:dyDescent="0.2">
      <c r="A157" s="12">
        <v>151</v>
      </c>
      <c r="B157" s="9" t="s">
        <v>299</v>
      </c>
      <c r="C157" s="9" t="s">
        <v>19</v>
      </c>
      <c r="D157" s="9" t="s">
        <v>296</v>
      </c>
      <c r="E157" s="8" t="s">
        <v>103</v>
      </c>
      <c r="F157" s="8" t="s">
        <v>170</v>
      </c>
      <c r="G157" s="8" t="s">
        <v>23</v>
      </c>
      <c r="H157" s="8" t="s">
        <v>24</v>
      </c>
      <c r="I157" s="30">
        <v>30</v>
      </c>
      <c r="J157" s="30">
        <v>12</v>
      </c>
      <c r="K157" s="30">
        <v>1</v>
      </c>
      <c r="L157" s="30">
        <v>12</v>
      </c>
      <c r="M157" s="31">
        <v>0</v>
      </c>
      <c r="N157" s="22">
        <f t="shared" si="8"/>
        <v>54000</v>
      </c>
      <c r="O157" s="22">
        <f t="shared" si="9"/>
        <v>6000</v>
      </c>
      <c r="P157" s="22">
        <f t="shared" si="10"/>
        <v>60000</v>
      </c>
    </row>
    <row r="158" spans="1:16" ht="48" x14ac:dyDescent="0.2">
      <c r="A158" s="12">
        <v>152</v>
      </c>
      <c r="B158" s="9" t="s">
        <v>300</v>
      </c>
      <c r="C158" s="9" t="s">
        <v>19</v>
      </c>
      <c r="D158" s="9" t="s">
        <v>296</v>
      </c>
      <c r="E158" s="8" t="s">
        <v>103</v>
      </c>
      <c r="F158" s="8" t="s">
        <v>170</v>
      </c>
      <c r="G158" s="8" t="s">
        <v>23</v>
      </c>
      <c r="H158" s="8" t="s">
        <v>24</v>
      </c>
      <c r="I158" s="30">
        <v>25</v>
      </c>
      <c r="J158" s="30">
        <v>12</v>
      </c>
      <c r="K158" s="30">
        <v>1</v>
      </c>
      <c r="L158" s="30">
        <v>12</v>
      </c>
      <c r="M158" s="31">
        <v>0</v>
      </c>
      <c r="N158" s="22">
        <f t="shared" si="8"/>
        <v>45000</v>
      </c>
      <c r="O158" s="22">
        <f t="shared" si="9"/>
        <v>6000</v>
      </c>
      <c r="P158" s="22">
        <f t="shared" si="10"/>
        <v>51000</v>
      </c>
    </row>
    <row r="159" spans="1:16" ht="96" x14ac:dyDescent="0.2">
      <c r="A159" s="12">
        <v>153</v>
      </c>
      <c r="B159" s="2" t="s">
        <v>301</v>
      </c>
      <c r="C159" s="2" t="s">
        <v>19</v>
      </c>
      <c r="D159" s="2" t="s">
        <v>302</v>
      </c>
      <c r="E159" s="3" t="s">
        <v>179</v>
      </c>
      <c r="F159" s="3" t="s">
        <v>50</v>
      </c>
      <c r="G159" s="3" t="s">
        <v>21</v>
      </c>
      <c r="H159" s="3" t="s">
        <v>36</v>
      </c>
      <c r="I159" s="18">
        <v>75</v>
      </c>
      <c r="J159" s="25">
        <v>11</v>
      </c>
      <c r="K159" s="25"/>
      <c r="L159" s="25"/>
      <c r="M159" s="34">
        <v>0</v>
      </c>
      <c r="N159" s="22">
        <f t="shared" si="8"/>
        <v>123750</v>
      </c>
      <c r="O159" s="22">
        <f t="shared" si="9"/>
        <v>0</v>
      </c>
      <c r="P159" s="22">
        <f t="shared" si="10"/>
        <v>123750</v>
      </c>
    </row>
    <row r="160" spans="1:16" ht="120" x14ac:dyDescent="0.2">
      <c r="A160" s="12">
        <v>154</v>
      </c>
      <c r="B160" s="2" t="s">
        <v>303</v>
      </c>
      <c r="C160" s="2" t="s">
        <v>12</v>
      </c>
      <c r="D160" s="2" t="s">
        <v>304</v>
      </c>
      <c r="E160" s="3" t="s">
        <v>179</v>
      </c>
      <c r="F160" s="3" t="s">
        <v>305</v>
      </c>
      <c r="G160" s="3" t="s">
        <v>21</v>
      </c>
      <c r="H160" s="3" t="s">
        <v>28</v>
      </c>
      <c r="I160" s="18">
        <v>21</v>
      </c>
      <c r="J160" s="25">
        <v>12</v>
      </c>
      <c r="K160" s="25"/>
      <c r="L160" s="25"/>
      <c r="M160" s="34">
        <v>0</v>
      </c>
      <c r="N160" s="22">
        <f t="shared" si="8"/>
        <v>37800</v>
      </c>
      <c r="O160" s="22">
        <f t="shared" si="9"/>
        <v>0</v>
      </c>
      <c r="P160" s="22">
        <f t="shared" si="10"/>
        <v>37800</v>
      </c>
    </row>
    <row r="161" spans="1:16" ht="108" x14ac:dyDescent="0.2">
      <c r="A161" s="12">
        <v>155</v>
      </c>
      <c r="B161" s="2" t="s">
        <v>306</v>
      </c>
      <c r="C161" s="2" t="s">
        <v>12</v>
      </c>
      <c r="D161" s="2" t="s">
        <v>304</v>
      </c>
      <c r="E161" s="3" t="s">
        <v>179</v>
      </c>
      <c r="F161" s="3" t="s">
        <v>305</v>
      </c>
      <c r="G161" s="3" t="s">
        <v>21</v>
      </c>
      <c r="H161" s="3" t="s">
        <v>28</v>
      </c>
      <c r="I161" s="18">
        <v>32</v>
      </c>
      <c r="J161" s="25">
        <v>12</v>
      </c>
      <c r="K161" s="25"/>
      <c r="L161" s="25"/>
      <c r="M161" s="34">
        <v>0</v>
      </c>
      <c r="N161" s="22">
        <f t="shared" si="8"/>
        <v>57600</v>
      </c>
      <c r="O161" s="22">
        <f t="shared" si="9"/>
        <v>0</v>
      </c>
      <c r="P161" s="22">
        <f t="shared" si="10"/>
        <v>57600</v>
      </c>
    </row>
    <row r="162" spans="1:16" ht="96" x14ac:dyDescent="0.2">
      <c r="A162" s="12">
        <v>156</v>
      </c>
      <c r="B162" s="2" t="s">
        <v>307</v>
      </c>
      <c r="C162" s="2" t="s">
        <v>19</v>
      </c>
      <c r="D162" s="2" t="s">
        <v>308</v>
      </c>
      <c r="E162" s="3" t="s">
        <v>179</v>
      </c>
      <c r="F162" s="3" t="s">
        <v>76</v>
      </c>
      <c r="G162" s="3" t="s">
        <v>98</v>
      </c>
      <c r="H162" s="3" t="s">
        <v>36</v>
      </c>
      <c r="I162" s="18">
        <v>38</v>
      </c>
      <c r="J162" s="25">
        <v>12</v>
      </c>
      <c r="K162" s="25"/>
      <c r="L162" s="25"/>
      <c r="M162" s="34">
        <v>0</v>
      </c>
      <c r="N162" s="22">
        <f t="shared" si="8"/>
        <v>68400</v>
      </c>
      <c r="O162" s="22">
        <f t="shared" si="9"/>
        <v>0</v>
      </c>
      <c r="P162" s="22">
        <f t="shared" si="10"/>
        <v>68400</v>
      </c>
    </row>
    <row r="163" spans="1:16" ht="108" x14ac:dyDescent="0.2">
      <c r="A163" s="12">
        <v>157</v>
      </c>
      <c r="B163" s="2" t="s">
        <v>309</v>
      </c>
      <c r="C163" s="2" t="s">
        <v>19</v>
      </c>
      <c r="D163" s="2" t="s">
        <v>308</v>
      </c>
      <c r="E163" s="3" t="s">
        <v>179</v>
      </c>
      <c r="F163" s="3" t="s">
        <v>76</v>
      </c>
      <c r="G163" s="3" t="s">
        <v>98</v>
      </c>
      <c r="H163" s="3" t="s">
        <v>36</v>
      </c>
      <c r="I163" s="18">
        <v>21</v>
      </c>
      <c r="J163" s="25">
        <v>12</v>
      </c>
      <c r="K163" s="25"/>
      <c r="L163" s="25"/>
      <c r="M163" s="34">
        <v>0</v>
      </c>
      <c r="N163" s="22">
        <f t="shared" si="8"/>
        <v>37800</v>
      </c>
      <c r="O163" s="22">
        <f t="shared" si="9"/>
        <v>0</v>
      </c>
      <c r="P163" s="22">
        <f t="shared" si="10"/>
        <v>37800</v>
      </c>
    </row>
    <row r="164" spans="1:16" ht="156" x14ac:dyDescent="0.2">
      <c r="A164" s="12">
        <v>158</v>
      </c>
      <c r="B164" s="2" t="s">
        <v>310</v>
      </c>
      <c r="C164" s="2" t="s">
        <v>19</v>
      </c>
      <c r="D164" s="2" t="s">
        <v>311</v>
      </c>
      <c r="E164" s="3" t="s">
        <v>179</v>
      </c>
      <c r="F164" s="3" t="s">
        <v>179</v>
      </c>
      <c r="G164" s="3" t="s">
        <v>23</v>
      </c>
      <c r="H164" s="3" t="s">
        <v>24</v>
      </c>
      <c r="I164" s="18">
        <v>24</v>
      </c>
      <c r="J164" s="25">
        <v>12</v>
      </c>
      <c r="K164" s="25"/>
      <c r="L164" s="25"/>
      <c r="M164" s="34">
        <v>0</v>
      </c>
      <c r="N164" s="22">
        <f t="shared" si="8"/>
        <v>43200</v>
      </c>
      <c r="O164" s="22">
        <f t="shared" si="9"/>
        <v>0</v>
      </c>
      <c r="P164" s="22">
        <f t="shared" si="10"/>
        <v>43200</v>
      </c>
    </row>
    <row r="165" spans="1:16" ht="96" x14ac:dyDescent="0.2">
      <c r="A165" s="12">
        <v>159</v>
      </c>
      <c r="B165" s="2" t="s">
        <v>312</v>
      </c>
      <c r="C165" s="2" t="s">
        <v>19</v>
      </c>
      <c r="D165" s="2" t="s">
        <v>313</v>
      </c>
      <c r="E165" s="3" t="s">
        <v>179</v>
      </c>
      <c r="F165" s="3" t="s">
        <v>107</v>
      </c>
      <c r="G165" s="3" t="s">
        <v>23</v>
      </c>
      <c r="H165" s="3" t="s">
        <v>24</v>
      </c>
      <c r="I165" s="18">
        <v>39</v>
      </c>
      <c r="J165" s="25">
        <v>12</v>
      </c>
      <c r="K165" s="25">
        <v>1</v>
      </c>
      <c r="L165" s="25">
        <v>12</v>
      </c>
      <c r="M165" s="34">
        <v>0</v>
      </c>
      <c r="N165" s="22">
        <f t="shared" si="8"/>
        <v>70200</v>
      </c>
      <c r="O165" s="22">
        <f t="shared" si="9"/>
        <v>6000</v>
      </c>
      <c r="P165" s="22">
        <f t="shared" si="10"/>
        <v>76200</v>
      </c>
    </row>
    <row r="166" spans="1:16" ht="84" x14ac:dyDescent="0.2">
      <c r="A166" s="12">
        <v>160</v>
      </c>
      <c r="B166" s="2" t="s">
        <v>314</v>
      </c>
      <c r="C166" s="2" t="s">
        <v>19</v>
      </c>
      <c r="D166" s="2" t="s">
        <v>315</v>
      </c>
      <c r="E166" s="3" t="s">
        <v>179</v>
      </c>
      <c r="F166" s="3" t="s">
        <v>41</v>
      </c>
      <c r="G166" s="3" t="s">
        <v>68</v>
      </c>
      <c r="H166" s="3" t="s">
        <v>28</v>
      </c>
      <c r="I166" s="18">
        <v>20</v>
      </c>
      <c r="J166" s="25">
        <v>12</v>
      </c>
      <c r="K166" s="25"/>
      <c r="L166" s="25"/>
      <c r="M166" s="34">
        <v>0</v>
      </c>
      <c r="N166" s="22">
        <f t="shared" si="8"/>
        <v>36000</v>
      </c>
      <c r="O166" s="22">
        <f t="shared" si="9"/>
        <v>0</v>
      </c>
      <c r="P166" s="22">
        <f t="shared" si="10"/>
        <v>36000</v>
      </c>
    </row>
    <row r="167" spans="1:16" ht="84" x14ac:dyDescent="0.2">
      <c r="A167" s="12">
        <v>161</v>
      </c>
      <c r="B167" s="2" t="s">
        <v>316</v>
      </c>
      <c r="C167" s="2" t="s">
        <v>19</v>
      </c>
      <c r="D167" s="2" t="s">
        <v>317</v>
      </c>
      <c r="E167" s="3" t="s">
        <v>179</v>
      </c>
      <c r="F167" s="3" t="s">
        <v>165</v>
      </c>
      <c r="G167" s="3" t="s">
        <v>41</v>
      </c>
      <c r="H167" s="3" t="s">
        <v>28</v>
      </c>
      <c r="I167" s="18">
        <v>15</v>
      </c>
      <c r="J167" s="25">
        <v>12</v>
      </c>
      <c r="K167" s="25"/>
      <c r="L167" s="25"/>
      <c r="M167" s="34">
        <v>0</v>
      </c>
      <c r="N167" s="22">
        <f t="shared" si="8"/>
        <v>27000</v>
      </c>
      <c r="O167" s="22">
        <f t="shared" si="9"/>
        <v>0</v>
      </c>
      <c r="P167" s="22">
        <f t="shared" si="10"/>
        <v>27000</v>
      </c>
    </row>
    <row r="168" spans="1:16" ht="72" x14ac:dyDescent="0.2">
      <c r="A168" s="12">
        <v>162</v>
      </c>
      <c r="B168" s="2" t="s">
        <v>318</v>
      </c>
      <c r="C168" s="2" t="s">
        <v>19</v>
      </c>
      <c r="D168" s="2" t="s">
        <v>319</v>
      </c>
      <c r="E168" s="3" t="s">
        <v>179</v>
      </c>
      <c r="F168" s="3" t="s">
        <v>320</v>
      </c>
      <c r="G168" s="3" t="s">
        <v>68</v>
      </c>
      <c r="H168" s="3" t="s">
        <v>24</v>
      </c>
      <c r="I168" s="18">
        <v>20</v>
      </c>
      <c r="J168" s="25">
        <v>12</v>
      </c>
      <c r="K168" s="25"/>
      <c r="L168" s="25"/>
      <c r="M168" s="34">
        <v>0</v>
      </c>
      <c r="N168" s="22">
        <f t="shared" si="8"/>
        <v>36000</v>
      </c>
      <c r="O168" s="22">
        <f t="shared" si="9"/>
        <v>0</v>
      </c>
      <c r="P168" s="22">
        <f t="shared" si="10"/>
        <v>36000</v>
      </c>
    </row>
    <row r="169" spans="1:16" ht="96" x14ac:dyDescent="0.2">
      <c r="A169" s="12">
        <v>163</v>
      </c>
      <c r="B169" s="2" t="s">
        <v>321</v>
      </c>
      <c r="C169" s="2" t="s">
        <v>19</v>
      </c>
      <c r="D169" s="2" t="s">
        <v>322</v>
      </c>
      <c r="E169" s="3" t="s">
        <v>179</v>
      </c>
      <c r="F169" s="3" t="s">
        <v>205</v>
      </c>
      <c r="G169" s="3" t="s">
        <v>23</v>
      </c>
      <c r="H169" s="3" t="s">
        <v>24</v>
      </c>
      <c r="I169" s="18">
        <v>82</v>
      </c>
      <c r="J169" s="25">
        <v>12</v>
      </c>
      <c r="K169" s="25">
        <v>2</v>
      </c>
      <c r="L169" s="25">
        <v>12</v>
      </c>
      <c r="M169" s="34">
        <v>0</v>
      </c>
      <c r="N169" s="22">
        <f t="shared" si="8"/>
        <v>147600</v>
      </c>
      <c r="O169" s="22">
        <f t="shared" si="9"/>
        <v>12000</v>
      </c>
      <c r="P169" s="22">
        <f t="shared" si="10"/>
        <v>159600</v>
      </c>
    </row>
    <row r="170" spans="1:16" ht="96" x14ac:dyDescent="0.2">
      <c r="A170" s="12">
        <v>164</v>
      </c>
      <c r="B170" s="2" t="s">
        <v>323</v>
      </c>
      <c r="C170" s="2" t="s">
        <v>19</v>
      </c>
      <c r="D170" s="2" t="s">
        <v>322</v>
      </c>
      <c r="E170" s="3" t="s">
        <v>179</v>
      </c>
      <c r="F170" s="3" t="s">
        <v>205</v>
      </c>
      <c r="G170" s="3" t="s">
        <v>23</v>
      </c>
      <c r="H170" s="3" t="s">
        <v>24</v>
      </c>
      <c r="I170" s="18">
        <v>32</v>
      </c>
      <c r="J170" s="25">
        <v>12</v>
      </c>
      <c r="K170" s="25"/>
      <c r="L170" s="25"/>
      <c r="M170" s="34">
        <v>0</v>
      </c>
      <c r="N170" s="22">
        <f t="shared" si="8"/>
        <v>57600</v>
      </c>
      <c r="O170" s="22">
        <f t="shared" si="9"/>
        <v>0</v>
      </c>
      <c r="P170" s="22">
        <f t="shared" si="10"/>
        <v>57600</v>
      </c>
    </row>
    <row r="171" spans="1:16" ht="84" x14ac:dyDescent="0.2">
      <c r="A171" s="12">
        <v>165</v>
      </c>
      <c r="B171" s="2" t="s">
        <v>324</v>
      </c>
      <c r="C171" s="2" t="s">
        <v>13</v>
      </c>
      <c r="D171" s="2" t="s">
        <v>325</v>
      </c>
      <c r="E171" s="3" t="s">
        <v>179</v>
      </c>
      <c r="F171" s="3" t="s">
        <v>57</v>
      </c>
      <c r="G171" s="3" t="s">
        <v>34</v>
      </c>
      <c r="H171" s="3" t="s">
        <v>28</v>
      </c>
      <c r="I171" s="18">
        <v>5</v>
      </c>
      <c r="J171" s="25">
        <v>12</v>
      </c>
      <c r="K171" s="25"/>
      <c r="L171" s="25"/>
      <c r="M171" s="34">
        <v>0</v>
      </c>
      <c r="N171" s="22">
        <f t="shared" si="8"/>
        <v>9000</v>
      </c>
      <c r="O171" s="22">
        <f t="shared" si="9"/>
        <v>0</v>
      </c>
      <c r="P171" s="22">
        <f t="shared" si="10"/>
        <v>9000</v>
      </c>
    </row>
    <row r="172" spans="1:16" ht="84" x14ac:dyDescent="0.2">
      <c r="A172" s="12">
        <v>166</v>
      </c>
      <c r="B172" s="2" t="s">
        <v>326</v>
      </c>
      <c r="C172" s="2" t="s">
        <v>13</v>
      </c>
      <c r="D172" s="2" t="s">
        <v>325</v>
      </c>
      <c r="E172" s="3" t="s">
        <v>179</v>
      </c>
      <c r="F172" s="3" t="s">
        <v>57</v>
      </c>
      <c r="G172" s="3" t="s">
        <v>34</v>
      </c>
      <c r="H172" s="3" t="s">
        <v>28</v>
      </c>
      <c r="I172" s="18">
        <v>5</v>
      </c>
      <c r="J172" s="25">
        <v>12</v>
      </c>
      <c r="K172" s="25"/>
      <c r="L172" s="25"/>
      <c r="M172" s="34">
        <v>0</v>
      </c>
      <c r="N172" s="22">
        <f t="shared" si="8"/>
        <v>9000</v>
      </c>
      <c r="O172" s="22">
        <f t="shared" si="9"/>
        <v>0</v>
      </c>
      <c r="P172" s="22">
        <f t="shared" si="10"/>
        <v>9000</v>
      </c>
    </row>
    <row r="173" spans="1:16" ht="108" x14ac:dyDescent="0.2">
      <c r="A173" s="12">
        <v>167</v>
      </c>
      <c r="B173" s="2" t="s">
        <v>327</v>
      </c>
      <c r="C173" s="2" t="s">
        <v>19</v>
      </c>
      <c r="D173" s="2" t="s">
        <v>328</v>
      </c>
      <c r="E173" s="3" t="s">
        <v>179</v>
      </c>
      <c r="F173" s="3" t="s">
        <v>329</v>
      </c>
      <c r="G173" s="3" t="s">
        <v>97</v>
      </c>
      <c r="H173" s="8" t="s">
        <v>36</v>
      </c>
      <c r="I173" s="18">
        <v>22</v>
      </c>
      <c r="J173" s="25">
        <v>12</v>
      </c>
      <c r="K173" s="25"/>
      <c r="L173" s="25"/>
      <c r="M173" s="34">
        <v>0</v>
      </c>
      <c r="N173" s="22">
        <f t="shared" si="8"/>
        <v>39600</v>
      </c>
      <c r="O173" s="22">
        <f t="shared" si="9"/>
        <v>0</v>
      </c>
      <c r="P173" s="22">
        <f t="shared" si="10"/>
        <v>39600</v>
      </c>
    </row>
    <row r="174" spans="1:16" ht="84" x14ac:dyDescent="0.2">
      <c r="A174" s="12">
        <v>168</v>
      </c>
      <c r="B174" s="2" t="s">
        <v>330</v>
      </c>
      <c r="C174" s="2" t="s">
        <v>13</v>
      </c>
      <c r="D174" s="2" t="s">
        <v>331</v>
      </c>
      <c r="E174" s="3" t="s">
        <v>179</v>
      </c>
      <c r="F174" s="3" t="s">
        <v>68</v>
      </c>
      <c r="G174" s="3" t="s">
        <v>23</v>
      </c>
      <c r="H174" s="3" t="s">
        <v>24</v>
      </c>
      <c r="I174" s="18">
        <v>4</v>
      </c>
      <c r="J174" s="25">
        <v>12</v>
      </c>
      <c r="K174" s="25"/>
      <c r="L174" s="25"/>
      <c r="M174" s="34">
        <v>0</v>
      </c>
      <c r="N174" s="22">
        <f t="shared" si="8"/>
        <v>7200</v>
      </c>
      <c r="O174" s="22">
        <f t="shared" si="9"/>
        <v>0</v>
      </c>
      <c r="P174" s="22">
        <f t="shared" si="10"/>
        <v>7200</v>
      </c>
    </row>
    <row r="175" spans="1:16" ht="84" x14ac:dyDescent="0.2">
      <c r="A175" s="12">
        <v>169</v>
      </c>
      <c r="B175" s="2" t="s">
        <v>332</v>
      </c>
      <c r="C175" s="2" t="s">
        <v>13</v>
      </c>
      <c r="D175" s="2" t="s">
        <v>331</v>
      </c>
      <c r="E175" s="3" t="s">
        <v>179</v>
      </c>
      <c r="F175" s="3" t="s">
        <v>68</v>
      </c>
      <c r="G175" s="3" t="s">
        <v>23</v>
      </c>
      <c r="H175" s="3" t="s">
        <v>24</v>
      </c>
      <c r="I175" s="18">
        <v>4</v>
      </c>
      <c r="J175" s="25">
        <v>12</v>
      </c>
      <c r="K175" s="25"/>
      <c r="L175" s="25"/>
      <c r="M175" s="34">
        <v>0</v>
      </c>
      <c r="N175" s="22">
        <f t="shared" si="8"/>
        <v>7200</v>
      </c>
      <c r="O175" s="22">
        <f t="shared" si="9"/>
        <v>0</v>
      </c>
      <c r="P175" s="22">
        <f t="shared" si="10"/>
        <v>7200</v>
      </c>
    </row>
    <row r="176" spans="1:16" ht="84" x14ac:dyDescent="0.2">
      <c r="A176" s="12">
        <v>170</v>
      </c>
      <c r="B176" s="2" t="s">
        <v>333</v>
      </c>
      <c r="C176" s="2" t="s">
        <v>13</v>
      </c>
      <c r="D176" s="2" t="s">
        <v>331</v>
      </c>
      <c r="E176" s="3" t="s">
        <v>179</v>
      </c>
      <c r="F176" s="3" t="s">
        <v>68</v>
      </c>
      <c r="G176" s="3" t="s">
        <v>23</v>
      </c>
      <c r="H176" s="3" t="s">
        <v>24</v>
      </c>
      <c r="I176" s="18">
        <v>4</v>
      </c>
      <c r="J176" s="25">
        <v>12</v>
      </c>
      <c r="K176" s="25"/>
      <c r="L176" s="25"/>
      <c r="M176" s="34">
        <v>0</v>
      </c>
      <c r="N176" s="22">
        <f t="shared" si="8"/>
        <v>7200</v>
      </c>
      <c r="O176" s="22">
        <f t="shared" si="9"/>
        <v>0</v>
      </c>
      <c r="P176" s="22">
        <f t="shared" si="10"/>
        <v>7200</v>
      </c>
    </row>
    <row r="177" spans="1:16" ht="84" x14ac:dyDescent="0.2">
      <c r="A177" s="12">
        <v>171</v>
      </c>
      <c r="B177" s="2" t="s">
        <v>334</v>
      </c>
      <c r="C177" s="2" t="s">
        <v>13</v>
      </c>
      <c r="D177" s="2" t="s">
        <v>331</v>
      </c>
      <c r="E177" s="3" t="s">
        <v>179</v>
      </c>
      <c r="F177" s="3" t="s">
        <v>68</v>
      </c>
      <c r="G177" s="3" t="s">
        <v>23</v>
      </c>
      <c r="H177" s="3" t="s">
        <v>24</v>
      </c>
      <c r="I177" s="18">
        <v>4</v>
      </c>
      <c r="J177" s="25">
        <v>12</v>
      </c>
      <c r="K177" s="25"/>
      <c r="L177" s="25"/>
      <c r="M177" s="34">
        <v>0</v>
      </c>
      <c r="N177" s="22">
        <f t="shared" si="8"/>
        <v>7200</v>
      </c>
      <c r="O177" s="22">
        <f t="shared" si="9"/>
        <v>0</v>
      </c>
      <c r="P177" s="22">
        <f t="shared" si="10"/>
        <v>7200</v>
      </c>
    </row>
    <row r="178" spans="1:16" ht="84" x14ac:dyDescent="0.2">
      <c r="A178" s="12">
        <v>172</v>
      </c>
      <c r="B178" s="2" t="s">
        <v>335</v>
      </c>
      <c r="C178" s="2" t="s">
        <v>13</v>
      </c>
      <c r="D178" s="2" t="s">
        <v>331</v>
      </c>
      <c r="E178" s="3" t="s">
        <v>179</v>
      </c>
      <c r="F178" s="3" t="s">
        <v>68</v>
      </c>
      <c r="G178" s="3" t="s">
        <v>23</v>
      </c>
      <c r="H178" s="3" t="s">
        <v>24</v>
      </c>
      <c r="I178" s="18">
        <v>4</v>
      </c>
      <c r="J178" s="25">
        <v>12</v>
      </c>
      <c r="K178" s="25"/>
      <c r="L178" s="25"/>
      <c r="M178" s="34">
        <v>0</v>
      </c>
      <c r="N178" s="22">
        <f t="shared" si="8"/>
        <v>7200</v>
      </c>
      <c r="O178" s="22">
        <f t="shared" si="9"/>
        <v>0</v>
      </c>
      <c r="P178" s="22">
        <f t="shared" si="10"/>
        <v>7200</v>
      </c>
    </row>
    <row r="179" spans="1:16" ht="96" x14ac:dyDescent="0.2">
      <c r="A179" s="12">
        <v>173</v>
      </c>
      <c r="B179" s="2" t="s">
        <v>336</v>
      </c>
      <c r="C179" s="2" t="s">
        <v>13</v>
      </c>
      <c r="D179" s="2" t="s">
        <v>331</v>
      </c>
      <c r="E179" s="3" t="s">
        <v>179</v>
      </c>
      <c r="F179" s="3" t="s">
        <v>68</v>
      </c>
      <c r="G179" s="3" t="s">
        <v>23</v>
      </c>
      <c r="H179" s="3" t="s">
        <v>24</v>
      </c>
      <c r="I179" s="18">
        <v>4</v>
      </c>
      <c r="J179" s="25">
        <v>12</v>
      </c>
      <c r="K179" s="25"/>
      <c r="L179" s="25"/>
      <c r="M179" s="34">
        <v>0</v>
      </c>
      <c r="N179" s="22">
        <f t="shared" si="8"/>
        <v>7200</v>
      </c>
      <c r="O179" s="22">
        <f t="shared" si="9"/>
        <v>0</v>
      </c>
      <c r="P179" s="22">
        <f t="shared" si="10"/>
        <v>7200</v>
      </c>
    </row>
    <row r="180" spans="1:16" ht="84" x14ac:dyDescent="0.2">
      <c r="A180" s="12">
        <v>174</v>
      </c>
      <c r="B180" s="2" t="s">
        <v>337</v>
      </c>
      <c r="C180" s="2" t="s">
        <v>13</v>
      </c>
      <c r="D180" s="2" t="s">
        <v>331</v>
      </c>
      <c r="E180" s="3" t="s">
        <v>179</v>
      </c>
      <c r="F180" s="3" t="s">
        <v>68</v>
      </c>
      <c r="G180" s="3" t="s">
        <v>23</v>
      </c>
      <c r="H180" s="3" t="s">
        <v>24</v>
      </c>
      <c r="I180" s="18">
        <v>4</v>
      </c>
      <c r="J180" s="25">
        <v>12</v>
      </c>
      <c r="K180" s="25"/>
      <c r="L180" s="25"/>
      <c r="M180" s="34">
        <v>0</v>
      </c>
      <c r="N180" s="22">
        <f t="shared" si="8"/>
        <v>7200</v>
      </c>
      <c r="O180" s="22">
        <f t="shared" si="9"/>
        <v>0</v>
      </c>
      <c r="P180" s="22">
        <f t="shared" si="10"/>
        <v>7200</v>
      </c>
    </row>
    <row r="181" spans="1:16" ht="72" x14ac:dyDescent="0.2">
      <c r="A181" s="12">
        <v>175</v>
      </c>
      <c r="B181" s="2" t="s">
        <v>338</v>
      </c>
      <c r="C181" s="2" t="s">
        <v>13</v>
      </c>
      <c r="D181" s="2" t="s">
        <v>331</v>
      </c>
      <c r="E181" s="3" t="s">
        <v>179</v>
      </c>
      <c r="F181" s="3" t="s">
        <v>68</v>
      </c>
      <c r="G181" s="3" t="s">
        <v>23</v>
      </c>
      <c r="H181" s="3" t="s">
        <v>24</v>
      </c>
      <c r="I181" s="18">
        <v>4</v>
      </c>
      <c r="J181" s="25">
        <v>12</v>
      </c>
      <c r="K181" s="25"/>
      <c r="L181" s="25"/>
      <c r="M181" s="34">
        <v>0</v>
      </c>
      <c r="N181" s="22">
        <f t="shared" si="8"/>
        <v>7200</v>
      </c>
      <c r="O181" s="22">
        <f t="shared" si="9"/>
        <v>0</v>
      </c>
      <c r="P181" s="22">
        <f t="shared" si="10"/>
        <v>7200</v>
      </c>
    </row>
    <row r="182" spans="1:16" ht="84" x14ac:dyDescent="0.2">
      <c r="A182" s="12">
        <v>176</v>
      </c>
      <c r="B182" s="2" t="s">
        <v>339</v>
      </c>
      <c r="C182" s="2" t="s">
        <v>13</v>
      </c>
      <c r="D182" s="2" t="s">
        <v>331</v>
      </c>
      <c r="E182" s="3" t="s">
        <v>179</v>
      </c>
      <c r="F182" s="3" t="s">
        <v>68</v>
      </c>
      <c r="G182" s="3" t="s">
        <v>23</v>
      </c>
      <c r="H182" s="3" t="s">
        <v>24</v>
      </c>
      <c r="I182" s="18">
        <v>4</v>
      </c>
      <c r="J182" s="25">
        <v>12</v>
      </c>
      <c r="K182" s="25"/>
      <c r="L182" s="25"/>
      <c r="M182" s="34">
        <v>0</v>
      </c>
      <c r="N182" s="22">
        <f t="shared" si="8"/>
        <v>7200</v>
      </c>
      <c r="O182" s="22">
        <f t="shared" si="9"/>
        <v>0</v>
      </c>
      <c r="P182" s="22">
        <f t="shared" si="10"/>
        <v>7200</v>
      </c>
    </row>
    <row r="183" spans="1:16" ht="96" x14ac:dyDescent="0.2">
      <c r="A183" s="12">
        <v>177</v>
      </c>
      <c r="B183" s="2" t="s">
        <v>340</v>
      </c>
      <c r="C183" s="2" t="s">
        <v>13</v>
      </c>
      <c r="D183" s="2" t="s">
        <v>331</v>
      </c>
      <c r="E183" s="3" t="s">
        <v>179</v>
      </c>
      <c r="F183" s="3" t="s">
        <v>68</v>
      </c>
      <c r="G183" s="3" t="s">
        <v>23</v>
      </c>
      <c r="H183" s="3" t="s">
        <v>24</v>
      </c>
      <c r="I183" s="18">
        <v>4</v>
      </c>
      <c r="J183" s="25">
        <v>12</v>
      </c>
      <c r="K183" s="25"/>
      <c r="L183" s="25"/>
      <c r="M183" s="34">
        <v>0</v>
      </c>
      <c r="N183" s="22">
        <f t="shared" si="8"/>
        <v>7200</v>
      </c>
      <c r="O183" s="22">
        <f t="shared" si="9"/>
        <v>0</v>
      </c>
      <c r="P183" s="22">
        <f t="shared" si="10"/>
        <v>7200</v>
      </c>
    </row>
    <row r="184" spans="1:16" ht="84" x14ac:dyDescent="0.2">
      <c r="A184" s="12">
        <v>178</v>
      </c>
      <c r="B184" s="2" t="s">
        <v>341</v>
      </c>
      <c r="C184" s="2" t="s">
        <v>13</v>
      </c>
      <c r="D184" s="2" t="s">
        <v>331</v>
      </c>
      <c r="E184" s="3" t="s">
        <v>179</v>
      </c>
      <c r="F184" s="3" t="s">
        <v>68</v>
      </c>
      <c r="G184" s="3" t="s">
        <v>23</v>
      </c>
      <c r="H184" s="3" t="s">
        <v>24</v>
      </c>
      <c r="I184" s="18">
        <v>4</v>
      </c>
      <c r="J184" s="25">
        <v>12</v>
      </c>
      <c r="K184" s="25"/>
      <c r="L184" s="25"/>
      <c r="M184" s="34">
        <v>0</v>
      </c>
      <c r="N184" s="22">
        <f t="shared" si="8"/>
        <v>7200</v>
      </c>
      <c r="O184" s="22">
        <f t="shared" si="9"/>
        <v>0</v>
      </c>
      <c r="P184" s="22">
        <f t="shared" si="10"/>
        <v>7200</v>
      </c>
    </row>
    <row r="185" spans="1:16" ht="72" x14ac:dyDescent="0.2">
      <c r="A185" s="12">
        <v>179</v>
      </c>
      <c r="B185" s="2" t="s">
        <v>342</v>
      </c>
      <c r="C185" s="2" t="s">
        <v>13</v>
      </c>
      <c r="D185" s="2" t="s">
        <v>331</v>
      </c>
      <c r="E185" s="3" t="s">
        <v>179</v>
      </c>
      <c r="F185" s="3" t="s">
        <v>68</v>
      </c>
      <c r="G185" s="3" t="s">
        <v>23</v>
      </c>
      <c r="H185" s="3" t="s">
        <v>24</v>
      </c>
      <c r="I185" s="18">
        <v>4</v>
      </c>
      <c r="J185" s="25">
        <v>12</v>
      </c>
      <c r="K185" s="25"/>
      <c r="L185" s="25"/>
      <c r="M185" s="34">
        <v>0</v>
      </c>
      <c r="N185" s="22">
        <f t="shared" si="8"/>
        <v>7200</v>
      </c>
      <c r="O185" s="22">
        <f t="shared" si="9"/>
        <v>0</v>
      </c>
      <c r="P185" s="22">
        <f t="shared" si="10"/>
        <v>7200</v>
      </c>
    </row>
    <row r="186" spans="1:16" ht="84" x14ac:dyDescent="0.2">
      <c r="A186" s="12">
        <v>180</v>
      </c>
      <c r="B186" s="2" t="s">
        <v>343</v>
      </c>
      <c r="C186" s="2" t="s">
        <v>13</v>
      </c>
      <c r="D186" s="2" t="s">
        <v>331</v>
      </c>
      <c r="E186" s="3" t="s">
        <v>179</v>
      </c>
      <c r="F186" s="3" t="s">
        <v>68</v>
      </c>
      <c r="G186" s="3" t="s">
        <v>23</v>
      </c>
      <c r="H186" s="3" t="s">
        <v>24</v>
      </c>
      <c r="I186" s="18">
        <v>4</v>
      </c>
      <c r="J186" s="25">
        <v>12</v>
      </c>
      <c r="K186" s="25"/>
      <c r="L186" s="25"/>
      <c r="M186" s="34">
        <v>0</v>
      </c>
      <c r="N186" s="22">
        <f t="shared" si="8"/>
        <v>7200</v>
      </c>
      <c r="O186" s="22">
        <f t="shared" si="9"/>
        <v>0</v>
      </c>
      <c r="P186" s="22">
        <f t="shared" si="10"/>
        <v>7200</v>
      </c>
    </row>
    <row r="187" spans="1:16" ht="84" x14ac:dyDescent="0.2">
      <c r="A187" s="12">
        <v>181</v>
      </c>
      <c r="B187" s="2" t="s">
        <v>344</v>
      </c>
      <c r="C187" s="2" t="s">
        <v>13</v>
      </c>
      <c r="D187" s="2" t="s">
        <v>331</v>
      </c>
      <c r="E187" s="3" t="s">
        <v>179</v>
      </c>
      <c r="F187" s="3" t="s">
        <v>68</v>
      </c>
      <c r="G187" s="3" t="s">
        <v>23</v>
      </c>
      <c r="H187" s="3" t="s">
        <v>24</v>
      </c>
      <c r="I187" s="18">
        <v>4</v>
      </c>
      <c r="J187" s="25">
        <v>12</v>
      </c>
      <c r="K187" s="25"/>
      <c r="L187" s="25"/>
      <c r="M187" s="34">
        <v>0</v>
      </c>
      <c r="N187" s="22">
        <f t="shared" si="8"/>
        <v>7200</v>
      </c>
      <c r="O187" s="22">
        <f t="shared" si="9"/>
        <v>0</v>
      </c>
      <c r="P187" s="22">
        <f t="shared" si="10"/>
        <v>7200</v>
      </c>
    </row>
    <row r="188" spans="1:16" ht="72" x14ac:dyDescent="0.2">
      <c r="A188" s="12">
        <v>182</v>
      </c>
      <c r="B188" s="2" t="s">
        <v>345</v>
      </c>
      <c r="C188" s="2" t="s">
        <v>13</v>
      </c>
      <c r="D188" s="2" t="s">
        <v>331</v>
      </c>
      <c r="E188" s="3" t="s">
        <v>179</v>
      </c>
      <c r="F188" s="3" t="s">
        <v>68</v>
      </c>
      <c r="G188" s="3" t="s">
        <v>23</v>
      </c>
      <c r="H188" s="3" t="s">
        <v>24</v>
      </c>
      <c r="I188" s="18">
        <v>4</v>
      </c>
      <c r="J188" s="25">
        <v>12</v>
      </c>
      <c r="K188" s="25"/>
      <c r="L188" s="25"/>
      <c r="M188" s="34">
        <v>0</v>
      </c>
      <c r="N188" s="22">
        <f t="shared" si="8"/>
        <v>7200</v>
      </c>
      <c r="O188" s="22">
        <f t="shared" si="9"/>
        <v>0</v>
      </c>
      <c r="P188" s="22">
        <f t="shared" si="10"/>
        <v>7200</v>
      </c>
    </row>
    <row r="189" spans="1:16" ht="84" x14ac:dyDescent="0.2">
      <c r="A189" s="12">
        <v>183</v>
      </c>
      <c r="B189" s="2" t="s">
        <v>346</v>
      </c>
      <c r="C189" s="2" t="s">
        <v>13</v>
      </c>
      <c r="D189" s="2" t="s">
        <v>331</v>
      </c>
      <c r="E189" s="3" t="s">
        <v>179</v>
      </c>
      <c r="F189" s="3" t="s">
        <v>68</v>
      </c>
      <c r="G189" s="3" t="s">
        <v>23</v>
      </c>
      <c r="H189" s="3" t="s">
        <v>24</v>
      </c>
      <c r="I189" s="18">
        <v>4</v>
      </c>
      <c r="J189" s="25">
        <v>12</v>
      </c>
      <c r="K189" s="25"/>
      <c r="L189" s="25"/>
      <c r="M189" s="34">
        <v>0</v>
      </c>
      <c r="N189" s="22">
        <f t="shared" si="8"/>
        <v>7200</v>
      </c>
      <c r="O189" s="22">
        <f t="shared" si="9"/>
        <v>0</v>
      </c>
      <c r="P189" s="22">
        <f t="shared" si="10"/>
        <v>7200</v>
      </c>
    </row>
    <row r="190" spans="1:16" ht="84" x14ac:dyDescent="0.2">
      <c r="A190" s="12">
        <v>184</v>
      </c>
      <c r="B190" s="2" t="s">
        <v>347</v>
      </c>
      <c r="C190" s="2" t="s">
        <v>13</v>
      </c>
      <c r="D190" s="2" t="s">
        <v>331</v>
      </c>
      <c r="E190" s="3" t="s">
        <v>179</v>
      </c>
      <c r="F190" s="3" t="s">
        <v>68</v>
      </c>
      <c r="G190" s="3" t="s">
        <v>23</v>
      </c>
      <c r="H190" s="3" t="s">
        <v>24</v>
      </c>
      <c r="I190" s="18">
        <v>4</v>
      </c>
      <c r="J190" s="25">
        <v>12</v>
      </c>
      <c r="K190" s="25"/>
      <c r="L190" s="25"/>
      <c r="M190" s="34">
        <v>0</v>
      </c>
      <c r="N190" s="22">
        <f t="shared" si="8"/>
        <v>7200</v>
      </c>
      <c r="O190" s="22">
        <f t="shared" si="9"/>
        <v>0</v>
      </c>
      <c r="P190" s="22">
        <f t="shared" si="10"/>
        <v>7200</v>
      </c>
    </row>
    <row r="191" spans="1:16" ht="84" x14ac:dyDescent="0.2">
      <c r="A191" s="12">
        <v>185</v>
      </c>
      <c r="B191" s="2" t="s">
        <v>348</v>
      </c>
      <c r="C191" s="2" t="s">
        <v>13</v>
      </c>
      <c r="D191" s="2" t="s">
        <v>331</v>
      </c>
      <c r="E191" s="3" t="s">
        <v>179</v>
      </c>
      <c r="F191" s="3" t="s">
        <v>68</v>
      </c>
      <c r="G191" s="3" t="s">
        <v>23</v>
      </c>
      <c r="H191" s="3" t="s">
        <v>24</v>
      </c>
      <c r="I191" s="18">
        <v>4</v>
      </c>
      <c r="J191" s="25">
        <v>12</v>
      </c>
      <c r="K191" s="25"/>
      <c r="L191" s="25"/>
      <c r="M191" s="34">
        <v>0</v>
      </c>
      <c r="N191" s="22">
        <f t="shared" si="8"/>
        <v>7200</v>
      </c>
      <c r="O191" s="22">
        <f t="shared" si="9"/>
        <v>0</v>
      </c>
      <c r="P191" s="22">
        <f t="shared" si="10"/>
        <v>7200</v>
      </c>
    </row>
    <row r="192" spans="1:16" ht="84" x14ac:dyDescent="0.2">
      <c r="A192" s="12">
        <v>186</v>
      </c>
      <c r="B192" s="2" t="s">
        <v>349</v>
      </c>
      <c r="C192" s="2" t="s">
        <v>13</v>
      </c>
      <c r="D192" s="2" t="s">
        <v>331</v>
      </c>
      <c r="E192" s="3" t="s">
        <v>179</v>
      </c>
      <c r="F192" s="3" t="s">
        <v>68</v>
      </c>
      <c r="G192" s="3" t="s">
        <v>23</v>
      </c>
      <c r="H192" s="3" t="s">
        <v>24</v>
      </c>
      <c r="I192" s="18">
        <v>4</v>
      </c>
      <c r="J192" s="25">
        <v>12</v>
      </c>
      <c r="K192" s="25"/>
      <c r="L192" s="25"/>
      <c r="M192" s="34">
        <v>0</v>
      </c>
      <c r="N192" s="22">
        <f t="shared" si="8"/>
        <v>7200</v>
      </c>
      <c r="O192" s="22">
        <f t="shared" si="9"/>
        <v>0</v>
      </c>
      <c r="P192" s="22">
        <f t="shared" si="10"/>
        <v>7200</v>
      </c>
    </row>
    <row r="193" spans="1:16" ht="84" x14ac:dyDescent="0.2">
      <c r="A193" s="12">
        <v>187</v>
      </c>
      <c r="B193" s="2" t="s">
        <v>350</v>
      </c>
      <c r="C193" s="2" t="s">
        <v>13</v>
      </c>
      <c r="D193" s="2" t="s">
        <v>331</v>
      </c>
      <c r="E193" s="3" t="s">
        <v>179</v>
      </c>
      <c r="F193" s="3" t="s">
        <v>68</v>
      </c>
      <c r="G193" s="3" t="s">
        <v>23</v>
      </c>
      <c r="H193" s="3" t="s">
        <v>24</v>
      </c>
      <c r="I193" s="18">
        <v>4</v>
      </c>
      <c r="J193" s="25">
        <v>12</v>
      </c>
      <c r="K193" s="25"/>
      <c r="L193" s="25"/>
      <c r="M193" s="34">
        <v>0</v>
      </c>
      <c r="N193" s="22">
        <f t="shared" si="8"/>
        <v>7200</v>
      </c>
      <c r="O193" s="22">
        <f t="shared" si="9"/>
        <v>0</v>
      </c>
      <c r="P193" s="22">
        <f t="shared" si="10"/>
        <v>7200</v>
      </c>
    </row>
    <row r="194" spans="1:16" ht="84" x14ac:dyDescent="0.2">
      <c r="A194" s="12">
        <v>188</v>
      </c>
      <c r="B194" s="19" t="s">
        <v>351</v>
      </c>
      <c r="C194" s="2" t="s">
        <v>19</v>
      </c>
      <c r="D194" s="2" t="s">
        <v>352</v>
      </c>
      <c r="E194" s="3" t="s">
        <v>179</v>
      </c>
      <c r="F194" s="3" t="s">
        <v>329</v>
      </c>
      <c r="G194" s="3" t="s">
        <v>21</v>
      </c>
      <c r="H194" s="3" t="s">
        <v>28</v>
      </c>
      <c r="I194" s="18">
        <v>20</v>
      </c>
      <c r="J194" s="25">
        <v>12</v>
      </c>
      <c r="K194" s="25"/>
      <c r="L194" s="25"/>
      <c r="M194" s="34">
        <v>0</v>
      </c>
      <c r="N194" s="22">
        <f t="shared" si="8"/>
        <v>36000</v>
      </c>
      <c r="O194" s="22">
        <f t="shared" si="9"/>
        <v>0</v>
      </c>
      <c r="P194" s="22">
        <f t="shared" si="10"/>
        <v>36000</v>
      </c>
    </row>
    <row r="195" spans="1:16" ht="72" x14ac:dyDescent="0.2">
      <c r="A195" s="12">
        <v>189</v>
      </c>
      <c r="B195" s="7" t="s">
        <v>353</v>
      </c>
      <c r="C195" s="7" t="s">
        <v>19</v>
      </c>
      <c r="D195" s="7" t="s">
        <v>354</v>
      </c>
      <c r="E195" s="8" t="s">
        <v>179</v>
      </c>
      <c r="F195" s="8" t="s">
        <v>60</v>
      </c>
      <c r="G195" s="8" t="s">
        <v>23</v>
      </c>
      <c r="H195" s="8" t="s">
        <v>24</v>
      </c>
      <c r="I195" s="17">
        <v>16</v>
      </c>
      <c r="J195" s="29">
        <v>12</v>
      </c>
      <c r="K195" s="29"/>
      <c r="L195" s="29"/>
      <c r="M195" s="35">
        <f>316/4469</f>
        <v>7.0709330946520474E-2</v>
      </c>
      <c r="N195" s="22">
        <f t="shared" si="8"/>
        <v>28800</v>
      </c>
      <c r="O195" s="22">
        <f t="shared" si="9"/>
        <v>0</v>
      </c>
      <c r="P195" s="22">
        <f t="shared" si="10"/>
        <v>28800</v>
      </c>
    </row>
    <row r="196" spans="1:16" ht="72" x14ac:dyDescent="0.2">
      <c r="A196" s="12">
        <v>190</v>
      </c>
      <c r="B196" s="7" t="s">
        <v>355</v>
      </c>
      <c r="C196" s="7" t="s">
        <v>19</v>
      </c>
      <c r="D196" s="7" t="s">
        <v>354</v>
      </c>
      <c r="E196" s="8" t="s">
        <v>179</v>
      </c>
      <c r="F196" s="8" t="s">
        <v>60</v>
      </c>
      <c r="G196" s="8" t="s">
        <v>23</v>
      </c>
      <c r="H196" s="8" t="s">
        <v>24</v>
      </c>
      <c r="I196" s="17">
        <v>34</v>
      </c>
      <c r="J196" s="29">
        <v>12</v>
      </c>
      <c r="K196" s="29"/>
      <c r="L196" s="29"/>
      <c r="M196" s="35">
        <f t="shared" ref="M196:M219" si="11">316/4469</f>
        <v>7.0709330946520474E-2</v>
      </c>
      <c r="N196" s="22">
        <f t="shared" si="8"/>
        <v>61200</v>
      </c>
      <c r="O196" s="22">
        <f t="shared" si="9"/>
        <v>0</v>
      </c>
      <c r="P196" s="22">
        <f t="shared" si="10"/>
        <v>61200</v>
      </c>
    </row>
    <row r="197" spans="1:16" ht="72" x14ac:dyDescent="0.2">
      <c r="A197" s="12">
        <v>191</v>
      </c>
      <c r="B197" s="7" t="s">
        <v>356</v>
      </c>
      <c r="C197" s="7" t="s">
        <v>19</v>
      </c>
      <c r="D197" s="7" t="s">
        <v>354</v>
      </c>
      <c r="E197" s="8" t="s">
        <v>179</v>
      </c>
      <c r="F197" s="8" t="s">
        <v>60</v>
      </c>
      <c r="G197" s="8" t="s">
        <v>23</v>
      </c>
      <c r="H197" s="8" t="s">
        <v>24</v>
      </c>
      <c r="I197" s="17">
        <v>40</v>
      </c>
      <c r="J197" s="29">
        <v>12</v>
      </c>
      <c r="K197" s="29"/>
      <c r="L197" s="29"/>
      <c r="M197" s="35">
        <f t="shared" si="11"/>
        <v>7.0709330946520474E-2</v>
      </c>
      <c r="N197" s="22">
        <f t="shared" si="8"/>
        <v>72000</v>
      </c>
      <c r="O197" s="22">
        <f t="shared" si="9"/>
        <v>0</v>
      </c>
      <c r="P197" s="22">
        <f t="shared" si="10"/>
        <v>72000</v>
      </c>
    </row>
    <row r="198" spans="1:16" ht="72" x14ac:dyDescent="0.2">
      <c r="A198" s="12">
        <v>192</v>
      </c>
      <c r="B198" s="7" t="s">
        <v>357</v>
      </c>
      <c r="C198" s="7" t="s">
        <v>19</v>
      </c>
      <c r="D198" s="7" t="s">
        <v>354</v>
      </c>
      <c r="E198" s="8" t="s">
        <v>179</v>
      </c>
      <c r="F198" s="8" t="s">
        <v>60</v>
      </c>
      <c r="G198" s="8" t="s">
        <v>23</v>
      </c>
      <c r="H198" s="8" t="s">
        <v>24</v>
      </c>
      <c r="I198" s="17">
        <v>59</v>
      </c>
      <c r="J198" s="29">
        <v>12</v>
      </c>
      <c r="K198" s="29"/>
      <c r="L198" s="29"/>
      <c r="M198" s="35">
        <f t="shared" si="11"/>
        <v>7.0709330946520474E-2</v>
      </c>
      <c r="N198" s="22">
        <f t="shared" si="8"/>
        <v>106200</v>
      </c>
      <c r="O198" s="22">
        <f t="shared" si="9"/>
        <v>0</v>
      </c>
      <c r="P198" s="22">
        <f t="shared" si="10"/>
        <v>106200</v>
      </c>
    </row>
    <row r="199" spans="1:16" ht="72" x14ac:dyDescent="0.2">
      <c r="A199" s="12">
        <v>193</v>
      </c>
      <c r="B199" s="7" t="s">
        <v>358</v>
      </c>
      <c r="C199" s="7" t="s">
        <v>19</v>
      </c>
      <c r="D199" s="7" t="s">
        <v>354</v>
      </c>
      <c r="E199" s="8" t="s">
        <v>179</v>
      </c>
      <c r="F199" s="8" t="s">
        <v>60</v>
      </c>
      <c r="G199" s="8" t="s">
        <v>23</v>
      </c>
      <c r="H199" s="8" t="s">
        <v>24</v>
      </c>
      <c r="I199" s="17">
        <v>23</v>
      </c>
      <c r="J199" s="29">
        <v>12</v>
      </c>
      <c r="K199" s="29"/>
      <c r="L199" s="29"/>
      <c r="M199" s="35">
        <f t="shared" si="11"/>
        <v>7.0709330946520474E-2</v>
      </c>
      <c r="N199" s="22">
        <f t="shared" ref="N199:N262" si="12">I199*J199*150</f>
        <v>41400</v>
      </c>
      <c r="O199" s="22">
        <f t="shared" ref="O199:O262" si="13">K199*L199*500</f>
        <v>0</v>
      </c>
      <c r="P199" s="22">
        <f t="shared" si="10"/>
        <v>41400</v>
      </c>
    </row>
    <row r="200" spans="1:16" ht="72" x14ac:dyDescent="0.2">
      <c r="A200" s="12">
        <v>194</v>
      </c>
      <c r="B200" s="7" t="s">
        <v>359</v>
      </c>
      <c r="C200" s="7" t="s">
        <v>19</v>
      </c>
      <c r="D200" s="7" t="s">
        <v>354</v>
      </c>
      <c r="E200" s="8" t="s">
        <v>179</v>
      </c>
      <c r="F200" s="8" t="s">
        <v>60</v>
      </c>
      <c r="G200" s="8" t="s">
        <v>23</v>
      </c>
      <c r="H200" s="8" t="s">
        <v>24</v>
      </c>
      <c r="I200" s="17">
        <v>40</v>
      </c>
      <c r="J200" s="29">
        <v>12</v>
      </c>
      <c r="K200" s="29"/>
      <c r="L200" s="29"/>
      <c r="M200" s="35">
        <f t="shared" si="11"/>
        <v>7.0709330946520474E-2</v>
      </c>
      <c r="N200" s="22">
        <f t="shared" si="12"/>
        <v>72000</v>
      </c>
      <c r="O200" s="22">
        <f t="shared" si="13"/>
        <v>0</v>
      </c>
      <c r="P200" s="22">
        <f t="shared" ref="P200:P263" si="14">N200+O200</f>
        <v>72000</v>
      </c>
    </row>
    <row r="201" spans="1:16" ht="48" x14ac:dyDescent="0.2">
      <c r="A201" s="12">
        <v>195</v>
      </c>
      <c r="B201" s="7" t="s">
        <v>360</v>
      </c>
      <c r="C201" s="7" t="s">
        <v>19</v>
      </c>
      <c r="D201" s="7" t="s">
        <v>354</v>
      </c>
      <c r="E201" s="8" t="s">
        <v>179</v>
      </c>
      <c r="F201" s="8" t="s">
        <v>60</v>
      </c>
      <c r="G201" s="8" t="s">
        <v>23</v>
      </c>
      <c r="H201" s="8" t="s">
        <v>24</v>
      </c>
      <c r="I201" s="17">
        <v>25</v>
      </c>
      <c r="J201" s="29">
        <v>12</v>
      </c>
      <c r="K201" s="29"/>
      <c r="L201" s="29"/>
      <c r="M201" s="35">
        <f t="shared" si="11"/>
        <v>7.0709330946520474E-2</v>
      </c>
      <c r="N201" s="22">
        <f t="shared" si="12"/>
        <v>45000</v>
      </c>
      <c r="O201" s="22">
        <f t="shared" si="13"/>
        <v>0</v>
      </c>
      <c r="P201" s="22">
        <f t="shared" si="14"/>
        <v>45000</v>
      </c>
    </row>
    <row r="202" spans="1:16" ht="72" x14ac:dyDescent="0.2">
      <c r="A202" s="12">
        <v>196</v>
      </c>
      <c r="B202" s="7" t="s">
        <v>361</v>
      </c>
      <c r="C202" s="7" t="s">
        <v>19</v>
      </c>
      <c r="D202" s="7" t="s">
        <v>354</v>
      </c>
      <c r="E202" s="8" t="s">
        <v>179</v>
      </c>
      <c r="F202" s="8" t="s">
        <v>60</v>
      </c>
      <c r="G202" s="8" t="s">
        <v>23</v>
      </c>
      <c r="H202" s="8" t="s">
        <v>24</v>
      </c>
      <c r="I202" s="17">
        <v>18</v>
      </c>
      <c r="J202" s="29">
        <v>12</v>
      </c>
      <c r="K202" s="29"/>
      <c r="L202" s="29"/>
      <c r="M202" s="35">
        <f t="shared" si="11"/>
        <v>7.0709330946520474E-2</v>
      </c>
      <c r="N202" s="22">
        <f t="shared" si="12"/>
        <v>32400</v>
      </c>
      <c r="O202" s="22">
        <f t="shared" si="13"/>
        <v>0</v>
      </c>
      <c r="P202" s="22">
        <f t="shared" si="14"/>
        <v>32400</v>
      </c>
    </row>
    <row r="203" spans="1:16" ht="72" x14ac:dyDescent="0.2">
      <c r="A203" s="12">
        <v>197</v>
      </c>
      <c r="B203" s="7" t="s">
        <v>362</v>
      </c>
      <c r="C203" s="7" t="s">
        <v>19</v>
      </c>
      <c r="D203" s="7" t="s">
        <v>354</v>
      </c>
      <c r="E203" s="8" t="s">
        <v>179</v>
      </c>
      <c r="F203" s="8" t="s">
        <v>60</v>
      </c>
      <c r="G203" s="8" t="s">
        <v>23</v>
      </c>
      <c r="H203" s="8" t="s">
        <v>24</v>
      </c>
      <c r="I203" s="17">
        <v>11</v>
      </c>
      <c r="J203" s="29">
        <v>12</v>
      </c>
      <c r="K203" s="29"/>
      <c r="L203" s="29"/>
      <c r="M203" s="35">
        <f t="shared" si="11"/>
        <v>7.0709330946520474E-2</v>
      </c>
      <c r="N203" s="22">
        <f t="shared" si="12"/>
        <v>19800</v>
      </c>
      <c r="O203" s="22">
        <f t="shared" si="13"/>
        <v>0</v>
      </c>
      <c r="P203" s="22">
        <f t="shared" si="14"/>
        <v>19800</v>
      </c>
    </row>
    <row r="204" spans="1:16" ht="72" x14ac:dyDescent="0.2">
      <c r="A204" s="12">
        <v>198</v>
      </c>
      <c r="B204" s="7" t="s">
        <v>363</v>
      </c>
      <c r="C204" s="7" t="s">
        <v>19</v>
      </c>
      <c r="D204" s="7" t="s">
        <v>354</v>
      </c>
      <c r="E204" s="8" t="s">
        <v>179</v>
      </c>
      <c r="F204" s="8" t="s">
        <v>60</v>
      </c>
      <c r="G204" s="8" t="s">
        <v>23</v>
      </c>
      <c r="H204" s="8" t="s">
        <v>24</v>
      </c>
      <c r="I204" s="17">
        <v>46</v>
      </c>
      <c r="J204" s="29">
        <v>12</v>
      </c>
      <c r="K204" s="29"/>
      <c r="L204" s="29"/>
      <c r="M204" s="35">
        <f t="shared" si="11"/>
        <v>7.0709330946520474E-2</v>
      </c>
      <c r="N204" s="22">
        <f t="shared" si="12"/>
        <v>82800</v>
      </c>
      <c r="O204" s="22">
        <f t="shared" si="13"/>
        <v>0</v>
      </c>
      <c r="P204" s="22">
        <f t="shared" si="14"/>
        <v>82800</v>
      </c>
    </row>
    <row r="205" spans="1:16" ht="72" x14ac:dyDescent="0.2">
      <c r="A205" s="12">
        <v>199</v>
      </c>
      <c r="B205" s="7" t="s">
        <v>364</v>
      </c>
      <c r="C205" s="7" t="s">
        <v>19</v>
      </c>
      <c r="D205" s="7" t="s">
        <v>354</v>
      </c>
      <c r="E205" s="8" t="s">
        <v>179</v>
      </c>
      <c r="F205" s="8" t="s">
        <v>60</v>
      </c>
      <c r="G205" s="8" t="s">
        <v>23</v>
      </c>
      <c r="H205" s="8" t="s">
        <v>24</v>
      </c>
      <c r="I205" s="17">
        <v>38</v>
      </c>
      <c r="J205" s="29">
        <v>12</v>
      </c>
      <c r="K205" s="29"/>
      <c r="L205" s="29"/>
      <c r="M205" s="35">
        <f t="shared" si="11"/>
        <v>7.0709330946520474E-2</v>
      </c>
      <c r="N205" s="22">
        <f t="shared" si="12"/>
        <v>68400</v>
      </c>
      <c r="O205" s="22">
        <f t="shared" si="13"/>
        <v>0</v>
      </c>
      <c r="P205" s="22">
        <f t="shared" si="14"/>
        <v>68400</v>
      </c>
    </row>
    <row r="206" spans="1:16" ht="72" x14ac:dyDescent="0.2">
      <c r="A206" s="12">
        <v>200</v>
      </c>
      <c r="B206" s="7" t="s">
        <v>365</v>
      </c>
      <c r="C206" s="7" t="s">
        <v>19</v>
      </c>
      <c r="D206" s="7" t="s">
        <v>354</v>
      </c>
      <c r="E206" s="8" t="s">
        <v>179</v>
      </c>
      <c r="F206" s="8" t="s">
        <v>60</v>
      </c>
      <c r="G206" s="8" t="s">
        <v>23</v>
      </c>
      <c r="H206" s="8" t="s">
        <v>24</v>
      </c>
      <c r="I206" s="17">
        <v>78</v>
      </c>
      <c r="J206" s="29">
        <v>12</v>
      </c>
      <c r="K206" s="29"/>
      <c r="L206" s="29"/>
      <c r="M206" s="35">
        <f t="shared" si="11"/>
        <v>7.0709330946520474E-2</v>
      </c>
      <c r="N206" s="22">
        <f t="shared" si="12"/>
        <v>140400</v>
      </c>
      <c r="O206" s="22">
        <f t="shared" si="13"/>
        <v>0</v>
      </c>
      <c r="P206" s="22">
        <f t="shared" si="14"/>
        <v>140400</v>
      </c>
    </row>
    <row r="207" spans="1:16" ht="84" x14ac:dyDescent="0.2">
      <c r="A207" s="12">
        <v>201</v>
      </c>
      <c r="B207" s="7" t="s">
        <v>366</v>
      </c>
      <c r="C207" s="7" t="s">
        <v>19</v>
      </c>
      <c r="D207" s="7" t="s">
        <v>354</v>
      </c>
      <c r="E207" s="8" t="s">
        <v>179</v>
      </c>
      <c r="F207" s="8" t="s">
        <v>60</v>
      </c>
      <c r="G207" s="8" t="s">
        <v>23</v>
      </c>
      <c r="H207" s="8" t="s">
        <v>24</v>
      </c>
      <c r="I207" s="17">
        <v>100</v>
      </c>
      <c r="J207" s="29">
        <v>12</v>
      </c>
      <c r="K207" s="29"/>
      <c r="L207" s="29"/>
      <c r="M207" s="35">
        <f t="shared" si="11"/>
        <v>7.0709330946520474E-2</v>
      </c>
      <c r="N207" s="22">
        <f t="shared" si="12"/>
        <v>180000</v>
      </c>
      <c r="O207" s="22">
        <f t="shared" si="13"/>
        <v>0</v>
      </c>
      <c r="P207" s="22">
        <f t="shared" si="14"/>
        <v>180000</v>
      </c>
    </row>
    <row r="208" spans="1:16" ht="60" x14ac:dyDescent="0.2">
      <c r="A208" s="12">
        <v>202</v>
      </c>
      <c r="B208" s="7" t="s">
        <v>367</v>
      </c>
      <c r="C208" s="7" t="s">
        <v>19</v>
      </c>
      <c r="D208" s="7" t="s">
        <v>354</v>
      </c>
      <c r="E208" s="8" t="s">
        <v>179</v>
      </c>
      <c r="F208" s="8" t="s">
        <v>60</v>
      </c>
      <c r="G208" s="8" t="s">
        <v>23</v>
      </c>
      <c r="H208" s="8" t="s">
        <v>24</v>
      </c>
      <c r="I208" s="17">
        <v>80</v>
      </c>
      <c r="J208" s="29">
        <v>12</v>
      </c>
      <c r="K208" s="29"/>
      <c r="L208" s="29"/>
      <c r="M208" s="35">
        <f t="shared" si="11"/>
        <v>7.0709330946520474E-2</v>
      </c>
      <c r="N208" s="22">
        <f t="shared" si="12"/>
        <v>144000</v>
      </c>
      <c r="O208" s="22">
        <f t="shared" si="13"/>
        <v>0</v>
      </c>
      <c r="P208" s="22">
        <f t="shared" si="14"/>
        <v>144000</v>
      </c>
    </row>
    <row r="209" spans="1:16" ht="72" x14ac:dyDescent="0.2">
      <c r="A209" s="12">
        <v>203</v>
      </c>
      <c r="B209" s="7" t="s">
        <v>368</v>
      </c>
      <c r="C209" s="7" t="s">
        <v>19</v>
      </c>
      <c r="D209" s="7" t="s">
        <v>354</v>
      </c>
      <c r="E209" s="8" t="s">
        <v>179</v>
      </c>
      <c r="F209" s="8" t="s">
        <v>60</v>
      </c>
      <c r="G209" s="8" t="s">
        <v>23</v>
      </c>
      <c r="H209" s="8" t="s">
        <v>24</v>
      </c>
      <c r="I209" s="17">
        <v>103</v>
      </c>
      <c r="J209" s="29">
        <v>12</v>
      </c>
      <c r="K209" s="29"/>
      <c r="L209" s="29"/>
      <c r="M209" s="35">
        <f t="shared" si="11"/>
        <v>7.0709330946520474E-2</v>
      </c>
      <c r="N209" s="22">
        <f t="shared" si="12"/>
        <v>185400</v>
      </c>
      <c r="O209" s="22">
        <f t="shared" si="13"/>
        <v>0</v>
      </c>
      <c r="P209" s="22">
        <f t="shared" si="14"/>
        <v>185400</v>
      </c>
    </row>
    <row r="210" spans="1:16" ht="60" x14ac:dyDescent="0.2">
      <c r="A210" s="12">
        <v>204</v>
      </c>
      <c r="B210" s="7" t="s">
        <v>369</v>
      </c>
      <c r="C210" s="7" t="s">
        <v>19</v>
      </c>
      <c r="D210" s="7" t="s">
        <v>354</v>
      </c>
      <c r="E210" s="8" t="s">
        <v>179</v>
      </c>
      <c r="F210" s="8" t="s">
        <v>60</v>
      </c>
      <c r="G210" s="8" t="s">
        <v>23</v>
      </c>
      <c r="H210" s="8" t="s">
        <v>24</v>
      </c>
      <c r="I210" s="17">
        <v>150</v>
      </c>
      <c r="J210" s="29">
        <v>12</v>
      </c>
      <c r="K210" s="29"/>
      <c r="L210" s="29"/>
      <c r="M210" s="35">
        <f t="shared" si="11"/>
        <v>7.0709330946520474E-2</v>
      </c>
      <c r="N210" s="22">
        <f t="shared" si="12"/>
        <v>270000</v>
      </c>
      <c r="O210" s="22">
        <f t="shared" si="13"/>
        <v>0</v>
      </c>
      <c r="P210" s="22">
        <f t="shared" si="14"/>
        <v>270000</v>
      </c>
    </row>
    <row r="211" spans="1:16" ht="84" x14ac:dyDescent="0.2">
      <c r="A211" s="12">
        <v>205</v>
      </c>
      <c r="B211" s="7" t="s">
        <v>370</v>
      </c>
      <c r="C211" s="7" t="s">
        <v>19</v>
      </c>
      <c r="D211" s="7" t="s">
        <v>354</v>
      </c>
      <c r="E211" s="8" t="s">
        <v>179</v>
      </c>
      <c r="F211" s="8" t="s">
        <v>60</v>
      </c>
      <c r="G211" s="8" t="s">
        <v>23</v>
      </c>
      <c r="H211" s="8" t="s">
        <v>24</v>
      </c>
      <c r="I211" s="17"/>
      <c r="J211" s="29"/>
      <c r="K211" s="29">
        <v>22</v>
      </c>
      <c r="L211" s="29">
        <v>12</v>
      </c>
      <c r="M211" s="35">
        <f t="shared" si="11"/>
        <v>7.0709330946520474E-2</v>
      </c>
      <c r="N211" s="22">
        <f t="shared" si="12"/>
        <v>0</v>
      </c>
      <c r="O211" s="22">
        <f t="shared" si="13"/>
        <v>132000</v>
      </c>
      <c r="P211" s="22">
        <f t="shared" si="14"/>
        <v>132000</v>
      </c>
    </row>
    <row r="212" spans="1:16" ht="72" x14ac:dyDescent="0.2">
      <c r="A212" s="12">
        <v>206</v>
      </c>
      <c r="B212" s="7" t="s">
        <v>371</v>
      </c>
      <c r="C212" s="7" t="s">
        <v>19</v>
      </c>
      <c r="D212" s="7" t="s">
        <v>354</v>
      </c>
      <c r="E212" s="8" t="s">
        <v>179</v>
      </c>
      <c r="F212" s="8" t="s">
        <v>60</v>
      </c>
      <c r="G212" s="8" t="s">
        <v>23</v>
      </c>
      <c r="H212" s="8" t="s">
        <v>24</v>
      </c>
      <c r="I212" s="17"/>
      <c r="J212" s="29"/>
      <c r="K212" s="29">
        <v>12</v>
      </c>
      <c r="L212" s="29">
        <v>12</v>
      </c>
      <c r="M212" s="35">
        <f t="shared" si="11"/>
        <v>7.0709330946520474E-2</v>
      </c>
      <c r="N212" s="22">
        <f t="shared" si="12"/>
        <v>0</v>
      </c>
      <c r="O212" s="22">
        <f t="shared" si="13"/>
        <v>72000</v>
      </c>
      <c r="P212" s="22">
        <f t="shared" si="14"/>
        <v>72000</v>
      </c>
    </row>
    <row r="213" spans="1:16" ht="60" x14ac:dyDescent="0.2">
      <c r="A213" s="12">
        <v>207</v>
      </c>
      <c r="B213" s="7" t="s">
        <v>372</v>
      </c>
      <c r="C213" s="7" t="s">
        <v>13</v>
      </c>
      <c r="D213" s="7" t="s">
        <v>354</v>
      </c>
      <c r="E213" s="8" t="s">
        <v>179</v>
      </c>
      <c r="F213" s="8" t="s">
        <v>60</v>
      </c>
      <c r="G213" s="8" t="s">
        <v>23</v>
      </c>
      <c r="H213" s="8" t="s">
        <v>24</v>
      </c>
      <c r="I213" s="17">
        <v>5</v>
      </c>
      <c r="J213" s="29">
        <v>12</v>
      </c>
      <c r="K213" s="29"/>
      <c r="L213" s="29"/>
      <c r="M213" s="35">
        <f t="shared" si="11"/>
        <v>7.0709330946520474E-2</v>
      </c>
      <c r="N213" s="22">
        <f t="shared" si="12"/>
        <v>9000</v>
      </c>
      <c r="O213" s="22">
        <f t="shared" si="13"/>
        <v>0</v>
      </c>
      <c r="P213" s="22">
        <f t="shared" si="14"/>
        <v>9000</v>
      </c>
    </row>
    <row r="214" spans="1:16" ht="60" x14ac:dyDescent="0.2">
      <c r="A214" s="12">
        <v>208</v>
      </c>
      <c r="B214" s="7" t="s">
        <v>373</v>
      </c>
      <c r="C214" s="7" t="s">
        <v>13</v>
      </c>
      <c r="D214" s="7" t="s">
        <v>354</v>
      </c>
      <c r="E214" s="8" t="s">
        <v>179</v>
      </c>
      <c r="F214" s="8" t="s">
        <v>60</v>
      </c>
      <c r="G214" s="8" t="s">
        <v>23</v>
      </c>
      <c r="H214" s="8" t="s">
        <v>24</v>
      </c>
      <c r="I214" s="17">
        <v>5</v>
      </c>
      <c r="J214" s="29">
        <v>12</v>
      </c>
      <c r="K214" s="29"/>
      <c r="L214" s="29"/>
      <c r="M214" s="35">
        <f t="shared" si="11"/>
        <v>7.0709330946520474E-2</v>
      </c>
      <c r="N214" s="22">
        <f t="shared" si="12"/>
        <v>9000</v>
      </c>
      <c r="O214" s="22">
        <f t="shared" si="13"/>
        <v>0</v>
      </c>
      <c r="P214" s="22">
        <f t="shared" si="14"/>
        <v>9000</v>
      </c>
    </row>
    <row r="215" spans="1:16" ht="72" x14ac:dyDescent="0.2">
      <c r="A215" s="12">
        <v>209</v>
      </c>
      <c r="B215" s="7" t="s">
        <v>374</v>
      </c>
      <c r="C215" s="7" t="s">
        <v>13</v>
      </c>
      <c r="D215" s="7" t="s">
        <v>354</v>
      </c>
      <c r="E215" s="8" t="s">
        <v>179</v>
      </c>
      <c r="F215" s="8" t="s">
        <v>60</v>
      </c>
      <c r="G215" s="8" t="s">
        <v>23</v>
      </c>
      <c r="H215" s="8" t="s">
        <v>24</v>
      </c>
      <c r="I215" s="17">
        <v>5</v>
      </c>
      <c r="J215" s="29">
        <v>12</v>
      </c>
      <c r="K215" s="29"/>
      <c r="L215" s="29"/>
      <c r="M215" s="35">
        <f t="shared" si="11"/>
        <v>7.0709330946520474E-2</v>
      </c>
      <c r="N215" s="22">
        <f t="shared" si="12"/>
        <v>9000</v>
      </c>
      <c r="O215" s="22">
        <f t="shared" si="13"/>
        <v>0</v>
      </c>
      <c r="P215" s="22">
        <f t="shared" si="14"/>
        <v>9000</v>
      </c>
    </row>
    <row r="216" spans="1:16" ht="60" x14ac:dyDescent="0.2">
      <c r="A216" s="12">
        <v>210</v>
      </c>
      <c r="B216" s="7" t="s">
        <v>375</v>
      </c>
      <c r="C216" s="7" t="s">
        <v>13</v>
      </c>
      <c r="D216" s="7" t="s">
        <v>354</v>
      </c>
      <c r="E216" s="8" t="s">
        <v>179</v>
      </c>
      <c r="F216" s="8" t="s">
        <v>60</v>
      </c>
      <c r="G216" s="8" t="s">
        <v>23</v>
      </c>
      <c r="H216" s="8" t="s">
        <v>24</v>
      </c>
      <c r="I216" s="17">
        <v>5</v>
      </c>
      <c r="J216" s="29">
        <v>12</v>
      </c>
      <c r="K216" s="29"/>
      <c r="L216" s="29"/>
      <c r="M216" s="35">
        <f t="shared" si="11"/>
        <v>7.0709330946520474E-2</v>
      </c>
      <c r="N216" s="22">
        <f t="shared" si="12"/>
        <v>9000</v>
      </c>
      <c r="O216" s="22">
        <f t="shared" si="13"/>
        <v>0</v>
      </c>
      <c r="P216" s="22">
        <f t="shared" si="14"/>
        <v>9000</v>
      </c>
    </row>
    <row r="217" spans="1:16" ht="60" x14ac:dyDescent="0.2">
      <c r="A217" s="12">
        <v>211</v>
      </c>
      <c r="B217" s="7" t="s">
        <v>376</v>
      </c>
      <c r="C217" s="7" t="s">
        <v>13</v>
      </c>
      <c r="D217" s="7" t="s">
        <v>354</v>
      </c>
      <c r="E217" s="8" t="s">
        <v>179</v>
      </c>
      <c r="F217" s="8" t="s">
        <v>60</v>
      </c>
      <c r="G217" s="8" t="s">
        <v>23</v>
      </c>
      <c r="H217" s="8" t="s">
        <v>24</v>
      </c>
      <c r="I217" s="17">
        <v>10</v>
      </c>
      <c r="J217" s="29">
        <v>12</v>
      </c>
      <c r="K217" s="29"/>
      <c r="L217" s="29"/>
      <c r="M217" s="35">
        <f t="shared" si="11"/>
        <v>7.0709330946520474E-2</v>
      </c>
      <c r="N217" s="22">
        <f t="shared" si="12"/>
        <v>18000</v>
      </c>
      <c r="O217" s="22">
        <f t="shared" si="13"/>
        <v>0</v>
      </c>
      <c r="P217" s="22">
        <f t="shared" si="14"/>
        <v>18000</v>
      </c>
    </row>
    <row r="218" spans="1:16" ht="60" x14ac:dyDescent="0.2">
      <c r="A218" s="12">
        <v>212</v>
      </c>
      <c r="B218" s="7" t="s">
        <v>377</v>
      </c>
      <c r="C218" s="7" t="s">
        <v>13</v>
      </c>
      <c r="D218" s="7" t="s">
        <v>354</v>
      </c>
      <c r="E218" s="8" t="s">
        <v>179</v>
      </c>
      <c r="F218" s="8" t="s">
        <v>60</v>
      </c>
      <c r="G218" s="8" t="s">
        <v>23</v>
      </c>
      <c r="H218" s="8" t="s">
        <v>24</v>
      </c>
      <c r="I218" s="17">
        <v>10</v>
      </c>
      <c r="J218" s="29">
        <v>12</v>
      </c>
      <c r="K218" s="29"/>
      <c r="L218" s="29"/>
      <c r="M218" s="35">
        <f t="shared" si="11"/>
        <v>7.0709330946520474E-2</v>
      </c>
      <c r="N218" s="22">
        <f t="shared" si="12"/>
        <v>18000</v>
      </c>
      <c r="O218" s="22">
        <f t="shared" si="13"/>
        <v>0</v>
      </c>
      <c r="P218" s="22">
        <f t="shared" si="14"/>
        <v>18000</v>
      </c>
    </row>
    <row r="219" spans="1:16" ht="60" x14ac:dyDescent="0.2">
      <c r="A219" s="12">
        <v>213</v>
      </c>
      <c r="B219" s="7" t="s">
        <v>378</v>
      </c>
      <c r="C219" s="7" t="s">
        <v>13</v>
      </c>
      <c r="D219" s="7" t="s">
        <v>354</v>
      </c>
      <c r="E219" s="8" t="s">
        <v>179</v>
      </c>
      <c r="F219" s="8" t="s">
        <v>60</v>
      </c>
      <c r="G219" s="8" t="s">
        <v>23</v>
      </c>
      <c r="H219" s="8" t="s">
        <v>24</v>
      </c>
      <c r="I219" s="17">
        <v>5</v>
      </c>
      <c r="J219" s="29">
        <v>12</v>
      </c>
      <c r="K219" s="29"/>
      <c r="L219" s="29"/>
      <c r="M219" s="35">
        <f t="shared" si="11"/>
        <v>7.0709330946520474E-2</v>
      </c>
      <c r="N219" s="22">
        <f t="shared" si="12"/>
        <v>9000</v>
      </c>
      <c r="O219" s="22">
        <f t="shared" si="13"/>
        <v>0</v>
      </c>
      <c r="P219" s="22">
        <f t="shared" si="14"/>
        <v>9000</v>
      </c>
    </row>
    <row r="220" spans="1:16" ht="120" x14ac:dyDescent="0.2">
      <c r="A220" s="12">
        <v>214</v>
      </c>
      <c r="B220" s="2" t="s">
        <v>379</v>
      </c>
      <c r="C220" s="2" t="s">
        <v>19</v>
      </c>
      <c r="D220" s="2" t="s">
        <v>380</v>
      </c>
      <c r="E220" s="3" t="s">
        <v>179</v>
      </c>
      <c r="F220" s="3" t="s">
        <v>21</v>
      </c>
      <c r="G220" s="3" t="s">
        <v>23</v>
      </c>
      <c r="H220" s="3" t="s">
        <v>24</v>
      </c>
      <c r="I220" s="18">
        <v>21</v>
      </c>
      <c r="J220" s="25">
        <v>12</v>
      </c>
      <c r="K220" s="25"/>
      <c r="L220" s="25"/>
      <c r="M220" s="34">
        <v>0</v>
      </c>
      <c r="N220" s="22">
        <f t="shared" si="12"/>
        <v>37800</v>
      </c>
      <c r="O220" s="22">
        <f t="shared" si="13"/>
        <v>0</v>
      </c>
      <c r="P220" s="22">
        <f t="shared" si="14"/>
        <v>37800</v>
      </c>
    </row>
    <row r="221" spans="1:16" ht="96" x14ac:dyDescent="0.2">
      <c r="A221" s="12">
        <v>215</v>
      </c>
      <c r="B221" s="9" t="s">
        <v>381</v>
      </c>
      <c r="C221" s="2" t="s">
        <v>19</v>
      </c>
      <c r="D221" s="2" t="s">
        <v>382</v>
      </c>
      <c r="E221" s="3" t="s">
        <v>179</v>
      </c>
      <c r="F221" s="3" t="s">
        <v>35</v>
      </c>
      <c r="G221" s="3" t="s">
        <v>23</v>
      </c>
      <c r="H221" s="3" t="s">
        <v>24</v>
      </c>
      <c r="I221" s="18">
        <v>30</v>
      </c>
      <c r="J221" s="25">
        <v>12</v>
      </c>
      <c r="K221" s="25"/>
      <c r="L221" s="25"/>
      <c r="M221" s="34">
        <f>69/70</f>
        <v>0.98571428571428577</v>
      </c>
      <c r="N221" s="22">
        <f t="shared" si="12"/>
        <v>54000</v>
      </c>
      <c r="O221" s="22">
        <f t="shared" si="13"/>
        <v>0</v>
      </c>
      <c r="P221" s="22">
        <f t="shared" si="14"/>
        <v>54000</v>
      </c>
    </row>
    <row r="222" spans="1:16" ht="132" x14ac:dyDescent="0.2">
      <c r="A222" s="12">
        <v>216</v>
      </c>
      <c r="B222" s="2" t="s">
        <v>383</v>
      </c>
      <c r="C222" s="2" t="s">
        <v>12</v>
      </c>
      <c r="D222" s="2" t="s">
        <v>384</v>
      </c>
      <c r="E222" s="3" t="s">
        <v>179</v>
      </c>
      <c r="F222" s="3" t="s">
        <v>76</v>
      </c>
      <c r="G222" s="3" t="s">
        <v>97</v>
      </c>
      <c r="H222" s="3" t="s">
        <v>36</v>
      </c>
      <c r="I222" s="18">
        <v>16</v>
      </c>
      <c r="J222" s="25">
        <v>12</v>
      </c>
      <c r="K222" s="25"/>
      <c r="L222" s="25"/>
      <c r="M222" s="34">
        <v>0</v>
      </c>
      <c r="N222" s="22">
        <f t="shared" si="12"/>
        <v>28800</v>
      </c>
      <c r="O222" s="22">
        <f t="shared" si="13"/>
        <v>0</v>
      </c>
      <c r="P222" s="22">
        <f t="shared" si="14"/>
        <v>28800</v>
      </c>
    </row>
    <row r="223" spans="1:16" ht="84" x14ac:dyDescent="0.2">
      <c r="A223" s="12">
        <v>217</v>
      </c>
      <c r="B223" s="2" t="s">
        <v>385</v>
      </c>
      <c r="C223" s="2" t="s">
        <v>19</v>
      </c>
      <c r="D223" s="2" t="s">
        <v>386</v>
      </c>
      <c r="E223" s="3" t="s">
        <v>179</v>
      </c>
      <c r="F223" s="3" t="s">
        <v>27</v>
      </c>
      <c r="G223" s="3" t="s">
        <v>21</v>
      </c>
      <c r="H223" s="3" t="s">
        <v>36</v>
      </c>
      <c r="I223" s="18">
        <v>30</v>
      </c>
      <c r="J223" s="25">
        <v>12</v>
      </c>
      <c r="K223" s="25"/>
      <c r="L223" s="25"/>
      <c r="M223" s="34">
        <v>0</v>
      </c>
      <c r="N223" s="22">
        <f t="shared" si="12"/>
        <v>54000</v>
      </c>
      <c r="O223" s="22">
        <f t="shared" si="13"/>
        <v>0</v>
      </c>
      <c r="P223" s="22">
        <f t="shared" si="14"/>
        <v>54000</v>
      </c>
    </row>
    <row r="224" spans="1:16" ht="96" x14ac:dyDescent="0.2">
      <c r="A224" s="12">
        <v>218</v>
      </c>
      <c r="B224" s="2" t="s">
        <v>387</v>
      </c>
      <c r="C224" s="2" t="s">
        <v>12</v>
      </c>
      <c r="D224" s="2" t="s">
        <v>386</v>
      </c>
      <c r="E224" s="3" t="s">
        <v>179</v>
      </c>
      <c r="F224" s="3" t="s">
        <v>27</v>
      </c>
      <c r="G224" s="3" t="s">
        <v>21</v>
      </c>
      <c r="H224" s="3" t="s">
        <v>36</v>
      </c>
      <c r="I224" s="18">
        <v>16</v>
      </c>
      <c r="J224" s="25">
        <v>12</v>
      </c>
      <c r="K224" s="25"/>
      <c r="L224" s="25"/>
      <c r="M224" s="34">
        <v>0</v>
      </c>
      <c r="N224" s="22">
        <f t="shared" si="12"/>
        <v>28800</v>
      </c>
      <c r="O224" s="22">
        <f t="shared" si="13"/>
        <v>0</v>
      </c>
      <c r="P224" s="22">
        <f t="shared" si="14"/>
        <v>28800</v>
      </c>
    </row>
    <row r="225" spans="1:16" ht="108" x14ac:dyDescent="0.2">
      <c r="A225" s="12">
        <v>219</v>
      </c>
      <c r="B225" s="2" t="s">
        <v>388</v>
      </c>
      <c r="C225" s="2" t="s">
        <v>19</v>
      </c>
      <c r="D225" s="2" t="s">
        <v>389</v>
      </c>
      <c r="E225" s="3" t="s">
        <v>179</v>
      </c>
      <c r="F225" s="3" t="s">
        <v>390</v>
      </c>
      <c r="G225" s="3" t="s">
        <v>98</v>
      </c>
      <c r="H225" s="3" t="s">
        <v>36</v>
      </c>
      <c r="I225" s="18">
        <v>15</v>
      </c>
      <c r="J225" s="25">
        <v>12</v>
      </c>
      <c r="K225" s="25"/>
      <c r="L225" s="25"/>
      <c r="M225" s="34">
        <v>0</v>
      </c>
      <c r="N225" s="22">
        <f t="shared" si="12"/>
        <v>27000</v>
      </c>
      <c r="O225" s="22">
        <f t="shared" si="13"/>
        <v>0</v>
      </c>
      <c r="P225" s="22">
        <f t="shared" si="14"/>
        <v>27000</v>
      </c>
    </row>
    <row r="226" spans="1:16" ht="132" x14ac:dyDescent="0.2">
      <c r="A226" s="12">
        <v>220</v>
      </c>
      <c r="B226" s="2" t="s">
        <v>391</v>
      </c>
      <c r="C226" s="2" t="s">
        <v>19</v>
      </c>
      <c r="D226" s="2" t="s">
        <v>392</v>
      </c>
      <c r="E226" s="3" t="s">
        <v>179</v>
      </c>
      <c r="F226" s="3" t="s">
        <v>34</v>
      </c>
      <c r="G226" s="3" t="s">
        <v>23</v>
      </c>
      <c r="H226" s="3" t="s">
        <v>24</v>
      </c>
      <c r="I226" s="18">
        <v>24</v>
      </c>
      <c r="J226" s="25">
        <v>12</v>
      </c>
      <c r="K226" s="25">
        <v>10</v>
      </c>
      <c r="L226" s="25">
        <v>12</v>
      </c>
      <c r="M226" s="34">
        <v>0</v>
      </c>
      <c r="N226" s="22">
        <f t="shared" si="12"/>
        <v>43200</v>
      </c>
      <c r="O226" s="22">
        <f t="shared" si="13"/>
        <v>60000</v>
      </c>
      <c r="P226" s="22">
        <f t="shared" si="14"/>
        <v>103200</v>
      </c>
    </row>
    <row r="227" spans="1:16" ht="84" x14ac:dyDescent="0.2">
      <c r="A227" s="12">
        <v>221</v>
      </c>
      <c r="B227" s="2" t="s">
        <v>393</v>
      </c>
      <c r="C227" s="2" t="s">
        <v>19</v>
      </c>
      <c r="D227" s="2" t="s">
        <v>394</v>
      </c>
      <c r="E227" s="3" t="s">
        <v>179</v>
      </c>
      <c r="F227" s="3" t="s">
        <v>179</v>
      </c>
      <c r="G227" s="3" t="s">
        <v>68</v>
      </c>
      <c r="H227" s="3" t="s">
        <v>36</v>
      </c>
      <c r="I227" s="18">
        <v>48</v>
      </c>
      <c r="J227" s="25">
        <v>12</v>
      </c>
      <c r="K227" s="25"/>
      <c r="L227" s="25"/>
      <c r="M227" s="34">
        <v>0</v>
      </c>
      <c r="N227" s="22">
        <f t="shared" si="12"/>
        <v>86400</v>
      </c>
      <c r="O227" s="22">
        <f t="shared" si="13"/>
        <v>0</v>
      </c>
      <c r="P227" s="22">
        <f t="shared" si="14"/>
        <v>86400</v>
      </c>
    </row>
    <row r="228" spans="1:16" ht="108" x14ac:dyDescent="0.2">
      <c r="A228" s="12">
        <v>222</v>
      </c>
      <c r="B228" s="2" t="s">
        <v>395</v>
      </c>
      <c r="C228" s="2" t="s">
        <v>12</v>
      </c>
      <c r="D228" s="2" t="s">
        <v>396</v>
      </c>
      <c r="E228" s="3" t="s">
        <v>179</v>
      </c>
      <c r="F228" s="3" t="s">
        <v>41</v>
      </c>
      <c r="G228" s="3" t="s">
        <v>179</v>
      </c>
      <c r="H228" s="3" t="s">
        <v>36</v>
      </c>
      <c r="I228" s="18">
        <v>14</v>
      </c>
      <c r="J228" s="25">
        <v>12</v>
      </c>
      <c r="K228" s="25"/>
      <c r="L228" s="25"/>
      <c r="M228" s="34">
        <v>0</v>
      </c>
      <c r="N228" s="22">
        <f t="shared" si="12"/>
        <v>25200</v>
      </c>
      <c r="O228" s="22">
        <f t="shared" si="13"/>
        <v>0</v>
      </c>
      <c r="P228" s="22">
        <f t="shared" si="14"/>
        <v>25200</v>
      </c>
    </row>
    <row r="229" spans="1:16" ht="96" x14ac:dyDescent="0.2">
      <c r="A229" s="12">
        <v>223</v>
      </c>
      <c r="B229" s="2" t="s">
        <v>397</v>
      </c>
      <c r="C229" s="2" t="s">
        <v>19</v>
      </c>
      <c r="D229" s="2" t="s">
        <v>398</v>
      </c>
      <c r="E229" s="3" t="s">
        <v>179</v>
      </c>
      <c r="F229" s="3" t="s">
        <v>399</v>
      </c>
      <c r="G229" s="3" t="s">
        <v>68</v>
      </c>
      <c r="H229" s="3" t="s">
        <v>36</v>
      </c>
      <c r="I229" s="18">
        <v>55</v>
      </c>
      <c r="J229" s="25">
        <v>11</v>
      </c>
      <c r="K229" s="25"/>
      <c r="L229" s="25"/>
      <c r="M229" s="34">
        <v>0</v>
      </c>
      <c r="N229" s="22">
        <f t="shared" si="12"/>
        <v>90750</v>
      </c>
      <c r="O229" s="22">
        <f t="shared" si="13"/>
        <v>0</v>
      </c>
      <c r="P229" s="22">
        <f t="shared" si="14"/>
        <v>90750</v>
      </c>
    </row>
    <row r="230" spans="1:16" ht="144" x14ac:dyDescent="0.2">
      <c r="A230" s="12">
        <v>224</v>
      </c>
      <c r="B230" s="2" t="s">
        <v>400</v>
      </c>
      <c r="C230" s="2" t="s">
        <v>19</v>
      </c>
      <c r="D230" s="2" t="s">
        <v>401</v>
      </c>
      <c r="E230" s="3" t="s">
        <v>179</v>
      </c>
      <c r="F230" s="3" t="s">
        <v>23</v>
      </c>
      <c r="G230" s="3" t="s">
        <v>23</v>
      </c>
      <c r="H230" s="3" t="s">
        <v>36</v>
      </c>
      <c r="I230" s="18">
        <v>15</v>
      </c>
      <c r="J230" s="25">
        <v>12</v>
      </c>
      <c r="K230" s="25"/>
      <c r="L230" s="25"/>
      <c r="M230" s="34">
        <v>0</v>
      </c>
      <c r="N230" s="22">
        <f t="shared" si="12"/>
        <v>27000</v>
      </c>
      <c r="O230" s="22">
        <f t="shared" si="13"/>
        <v>0</v>
      </c>
      <c r="P230" s="22">
        <f t="shared" si="14"/>
        <v>27000</v>
      </c>
    </row>
    <row r="231" spans="1:16" ht="96" x14ac:dyDescent="0.2">
      <c r="A231" s="12">
        <v>225</v>
      </c>
      <c r="B231" s="2" t="s">
        <v>402</v>
      </c>
      <c r="C231" s="2" t="s">
        <v>19</v>
      </c>
      <c r="D231" s="2" t="s">
        <v>403</v>
      </c>
      <c r="E231" s="3" t="s">
        <v>179</v>
      </c>
      <c r="F231" s="3" t="s">
        <v>111</v>
      </c>
      <c r="G231" s="3" t="s">
        <v>97</v>
      </c>
      <c r="H231" s="3" t="s">
        <v>28</v>
      </c>
      <c r="I231" s="18">
        <v>16</v>
      </c>
      <c r="J231" s="25">
        <v>12</v>
      </c>
      <c r="K231" s="25"/>
      <c r="L231" s="25"/>
      <c r="M231" s="35">
        <v>0</v>
      </c>
      <c r="N231" s="22">
        <f t="shared" si="12"/>
        <v>28800</v>
      </c>
      <c r="O231" s="22">
        <f t="shared" si="13"/>
        <v>0</v>
      </c>
      <c r="P231" s="22">
        <f t="shared" si="14"/>
        <v>28800</v>
      </c>
    </row>
    <row r="232" spans="1:16" ht="144" x14ac:dyDescent="0.2">
      <c r="A232" s="12">
        <v>226</v>
      </c>
      <c r="B232" s="2" t="s">
        <v>404</v>
      </c>
      <c r="C232" s="2" t="s">
        <v>19</v>
      </c>
      <c r="D232" s="2" t="s">
        <v>405</v>
      </c>
      <c r="E232" s="3" t="s">
        <v>179</v>
      </c>
      <c r="F232" s="3" t="s">
        <v>98</v>
      </c>
      <c r="G232" s="3" t="s">
        <v>34</v>
      </c>
      <c r="H232" s="3" t="s">
        <v>36</v>
      </c>
      <c r="I232" s="18">
        <v>20</v>
      </c>
      <c r="J232" s="25">
        <v>12</v>
      </c>
      <c r="K232" s="25"/>
      <c r="L232" s="25"/>
      <c r="M232" s="34">
        <v>0</v>
      </c>
      <c r="N232" s="22">
        <f t="shared" si="12"/>
        <v>36000</v>
      </c>
      <c r="O232" s="22">
        <f t="shared" si="13"/>
        <v>0</v>
      </c>
      <c r="P232" s="22">
        <f t="shared" si="14"/>
        <v>36000</v>
      </c>
    </row>
    <row r="233" spans="1:16" ht="120" x14ac:dyDescent="0.2">
      <c r="A233" s="12">
        <v>227</v>
      </c>
      <c r="B233" s="2" t="s">
        <v>406</v>
      </c>
      <c r="C233" s="2" t="s">
        <v>19</v>
      </c>
      <c r="D233" s="2" t="s">
        <v>407</v>
      </c>
      <c r="E233" s="3" t="s">
        <v>179</v>
      </c>
      <c r="F233" s="3" t="s">
        <v>22</v>
      </c>
      <c r="G233" s="3" t="s">
        <v>97</v>
      </c>
      <c r="H233" s="3" t="s">
        <v>36</v>
      </c>
      <c r="I233" s="18">
        <v>15</v>
      </c>
      <c r="J233" s="25">
        <v>12</v>
      </c>
      <c r="K233" s="25"/>
      <c r="L233" s="25"/>
      <c r="M233" s="34">
        <f>21/25</f>
        <v>0.84</v>
      </c>
      <c r="N233" s="22">
        <f t="shared" si="12"/>
        <v>27000</v>
      </c>
      <c r="O233" s="22">
        <f t="shared" si="13"/>
        <v>0</v>
      </c>
      <c r="P233" s="22">
        <f t="shared" si="14"/>
        <v>27000</v>
      </c>
    </row>
    <row r="234" spans="1:16" ht="96" x14ac:dyDescent="0.2">
      <c r="A234" s="12">
        <v>228</v>
      </c>
      <c r="B234" s="2" t="s">
        <v>408</v>
      </c>
      <c r="C234" s="10" t="s">
        <v>19</v>
      </c>
      <c r="D234" s="2" t="s">
        <v>409</v>
      </c>
      <c r="E234" s="3" t="s">
        <v>92</v>
      </c>
      <c r="F234" s="3" t="s">
        <v>31</v>
      </c>
      <c r="G234" s="3" t="s">
        <v>34</v>
      </c>
      <c r="H234" s="3" t="s">
        <v>54</v>
      </c>
      <c r="I234" s="18">
        <v>32</v>
      </c>
      <c r="J234" s="25">
        <v>12</v>
      </c>
      <c r="K234" s="18"/>
      <c r="L234" s="25"/>
      <c r="M234" s="28">
        <v>0</v>
      </c>
      <c r="N234" s="22">
        <f t="shared" si="12"/>
        <v>57600</v>
      </c>
      <c r="O234" s="22">
        <f t="shared" si="13"/>
        <v>0</v>
      </c>
      <c r="P234" s="22">
        <f t="shared" si="14"/>
        <v>57600</v>
      </c>
    </row>
    <row r="235" spans="1:16" ht="72" x14ac:dyDescent="0.2">
      <c r="A235" s="12">
        <v>229</v>
      </c>
      <c r="B235" s="2" t="s">
        <v>410</v>
      </c>
      <c r="C235" s="10" t="s">
        <v>19</v>
      </c>
      <c r="D235" s="2" t="s">
        <v>411</v>
      </c>
      <c r="E235" s="3" t="s">
        <v>92</v>
      </c>
      <c r="F235" s="3" t="s">
        <v>22</v>
      </c>
      <c r="G235" s="3" t="s">
        <v>98</v>
      </c>
      <c r="H235" s="3" t="s">
        <v>36</v>
      </c>
      <c r="I235" s="18">
        <v>20</v>
      </c>
      <c r="J235" s="25">
        <v>12</v>
      </c>
      <c r="K235" s="18"/>
      <c r="L235" s="25"/>
      <c r="M235" s="28">
        <v>0</v>
      </c>
      <c r="N235" s="22">
        <f t="shared" si="12"/>
        <v>36000</v>
      </c>
      <c r="O235" s="22">
        <f t="shared" si="13"/>
        <v>0</v>
      </c>
      <c r="P235" s="22">
        <f t="shared" si="14"/>
        <v>36000</v>
      </c>
    </row>
    <row r="236" spans="1:16" ht="96" x14ac:dyDescent="0.2">
      <c r="A236" s="12">
        <v>230</v>
      </c>
      <c r="B236" s="2" t="s">
        <v>412</v>
      </c>
      <c r="C236" s="10" t="s">
        <v>19</v>
      </c>
      <c r="D236" s="2" t="s">
        <v>413</v>
      </c>
      <c r="E236" s="3" t="s">
        <v>92</v>
      </c>
      <c r="F236" s="3" t="s">
        <v>22</v>
      </c>
      <c r="G236" s="3" t="s">
        <v>23</v>
      </c>
      <c r="H236" s="3" t="s">
        <v>36</v>
      </c>
      <c r="I236" s="18">
        <v>37</v>
      </c>
      <c r="J236" s="25">
        <v>12</v>
      </c>
      <c r="K236" s="18"/>
      <c r="L236" s="25"/>
      <c r="M236" s="28">
        <v>0</v>
      </c>
      <c r="N236" s="22">
        <f t="shared" si="12"/>
        <v>66600</v>
      </c>
      <c r="O236" s="22">
        <f t="shared" si="13"/>
        <v>0</v>
      </c>
      <c r="P236" s="22">
        <f t="shared" si="14"/>
        <v>66600</v>
      </c>
    </row>
    <row r="237" spans="1:16" ht="120" x14ac:dyDescent="0.2">
      <c r="A237" s="12">
        <v>231</v>
      </c>
      <c r="B237" s="2" t="s">
        <v>414</v>
      </c>
      <c r="C237" s="10" t="s">
        <v>19</v>
      </c>
      <c r="D237" s="2" t="s">
        <v>415</v>
      </c>
      <c r="E237" s="3" t="s">
        <v>92</v>
      </c>
      <c r="F237" s="3" t="s">
        <v>98</v>
      </c>
      <c r="G237" s="3" t="s">
        <v>21</v>
      </c>
      <c r="H237" s="3" t="s">
        <v>36</v>
      </c>
      <c r="I237" s="18">
        <v>90</v>
      </c>
      <c r="J237" s="25">
        <v>12</v>
      </c>
      <c r="K237" s="18"/>
      <c r="L237" s="25"/>
      <c r="M237" s="28">
        <v>0</v>
      </c>
      <c r="N237" s="22">
        <f t="shared" si="12"/>
        <v>162000</v>
      </c>
      <c r="O237" s="22">
        <f t="shared" si="13"/>
        <v>0</v>
      </c>
      <c r="P237" s="22">
        <f t="shared" si="14"/>
        <v>162000</v>
      </c>
    </row>
    <row r="238" spans="1:16" ht="72" x14ac:dyDescent="0.2">
      <c r="A238" s="12">
        <v>232</v>
      </c>
      <c r="B238" s="2" t="s">
        <v>416</v>
      </c>
      <c r="C238" s="10" t="s">
        <v>19</v>
      </c>
      <c r="D238" s="2" t="s">
        <v>417</v>
      </c>
      <c r="E238" s="3" t="s">
        <v>92</v>
      </c>
      <c r="F238" s="3" t="s">
        <v>47</v>
      </c>
      <c r="G238" s="3" t="s">
        <v>97</v>
      </c>
      <c r="H238" s="3" t="s">
        <v>36</v>
      </c>
      <c r="I238" s="18">
        <v>80</v>
      </c>
      <c r="J238" s="25">
        <v>12</v>
      </c>
      <c r="K238" s="18"/>
      <c r="L238" s="25"/>
      <c r="M238" s="36">
        <f>5/5</f>
        <v>1</v>
      </c>
      <c r="N238" s="22">
        <f t="shared" si="12"/>
        <v>144000</v>
      </c>
      <c r="O238" s="22">
        <f t="shared" si="13"/>
        <v>0</v>
      </c>
      <c r="P238" s="22">
        <f t="shared" si="14"/>
        <v>144000</v>
      </c>
    </row>
    <row r="239" spans="1:16" s="14" customFormat="1" ht="108" x14ac:dyDescent="0.2">
      <c r="A239" s="15">
        <v>233</v>
      </c>
      <c r="B239" s="7" t="s">
        <v>418</v>
      </c>
      <c r="C239" s="11" t="s">
        <v>19</v>
      </c>
      <c r="D239" s="7" t="s">
        <v>419</v>
      </c>
      <c r="E239" s="8" t="s">
        <v>92</v>
      </c>
      <c r="F239" s="8" t="s">
        <v>23</v>
      </c>
      <c r="G239" s="8" t="s">
        <v>41</v>
      </c>
      <c r="H239" s="8" t="s">
        <v>54</v>
      </c>
      <c r="I239" s="17">
        <v>40</v>
      </c>
      <c r="J239" s="29">
        <v>12</v>
      </c>
      <c r="K239" s="17"/>
      <c r="L239" s="29"/>
      <c r="M239" s="37">
        <v>1</v>
      </c>
      <c r="N239" s="23">
        <f t="shared" si="12"/>
        <v>72000</v>
      </c>
      <c r="O239" s="23">
        <f t="shared" si="13"/>
        <v>0</v>
      </c>
      <c r="P239" s="23">
        <f t="shared" si="14"/>
        <v>72000</v>
      </c>
    </row>
    <row r="240" spans="1:16" ht="84" x14ac:dyDescent="0.2">
      <c r="A240" s="12">
        <v>234</v>
      </c>
      <c r="B240" s="2" t="s">
        <v>420</v>
      </c>
      <c r="C240" s="10" t="s">
        <v>19</v>
      </c>
      <c r="D240" s="2" t="s">
        <v>421</v>
      </c>
      <c r="E240" s="3" t="s">
        <v>92</v>
      </c>
      <c r="F240" s="3" t="s">
        <v>68</v>
      </c>
      <c r="G240" s="3" t="s">
        <v>23</v>
      </c>
      <c r="H240" s="3" t="s">
        <v>36</v>
      </c>
      <c r="I240" s="25">
        <v>15</v>
      </c>
      <c r="J240" s="25">
        <v>12</v>
      </c>
      <c r="K240" s="25"/>
      <c r="L240" s="25"/>
      <c r="M240" s="36">
        <f>0</f>
        <v>0</v>
      </c>
      <c r="N240" s="22">
        <f t="shared" si="12"/>
        <v>27000</v>
      </c>
      <c r="O240" s="22">
        <f t="shared" si="13"/>
        <v>0</v>
      </c>
      <c r="P240" s="22">
        <f t="shared" si="14"/>
        <v>27000</v>
      </c>
    </row>
    <row r="241" spans="1:16" ht="48" x14ac:dyDescent="0.2">
      <c r="A241" s="12">
        <v>235</v>
      </c>
      <c r="B241" s="2" t="s">
        <v>422</v>
      </c>
      <c r="C241" s="10" t="s">
        <v>19</v>
      </c>
      <c r="D241" s="2" t="s">
        <v>423</v>
      </c>
      <c r="E241" s="3" t="s">
        <v>92</v>
      </c>
      <c r="F241" s="3" t="s">
        <v>22</v>
      </c>
      <c r="G241" s="3" t="s">
        <v>22</v>
      </c>
      <c r="H241" s="3" t="s">
        <v>36</v>
      </c>
      <c r="I241" s="25">
        <v>8</v>
      </c>
      <c r="J241" s="25">
        <v>12</v>
      </c>
      <c r="K241" s="25"/>
      <c r="L241" s="25"/>
      <c r="M241" s="36">
        <f>0</f>
        <v>0</v>
      </c>
      <c r="N241" s="22">
        <f t="shared" si="12"/>
        <v>14400</v>
      </c>
      <c r="O241" s="22">
        <f t="shared" si="13"/>
        <v>0</v>
      </c>
      <c r="P241" s="22">
        <f t="shared" si="14"/>
        <v>14400</v>
      </c>
    </row>
    <row r="242" spans="1:16" ht="72" x14ac:dyDescent="0.2">
      <c r="A242" s="12">
        <v>236</v>
      </c>
      <c r="B242" s="2" t="s">
        <v>424</v>
      </c>
      <c r="C242" s="10" t="s">
        <v>19</v>
      </c>
      <c r="D242" s="2" t="s">
        <v>425</v>
      </c>
      <c r="E242" s="3" t="s">
        <v>92</v>
      </c>
      <c r="F242" s="3" t="s">
        <v>23</v>
      </c>
      <c r="G242" s="3" t="s">
        <v>23</v>
      </c>
      <c r="H242" s="3" t="s">
        <v>24</v>
      </c>
      <c r="I242" s="27">
        <v>12</v>
      </c>
      <c r="J242" s="25">
        <v>12</v>
      </c>
      <c r="K242" s="26"/>
      <c r="L242" s="26"/>
      <c r="M242" s="36">
        <f>ROUND(48/63,2)</f>
        <v>0.76</v>
      </c>
      <c r="N242" s="22">
        <f t="shared" si="12"/>
        <v>21600</v>
      </c>
      <c r="O242" s="22">
        <f t="shared" si="13"/>
        <v>0</v>
      </c>
      <c r="P242" s="22">
        <f t="shared" si="14"/>
        <v>21600</v>
      </c>
    </row>
    <row r="243" spans="1:16" ht="84" x14ac:dyDescent="0.2">
      <c r="A243" s="12">
        <v>237</v>
      </c>
      <c r="B243" s="2" t="s">
        <v>426</v>
      </c>
      <c r="C243" s="10" t="s">
        <v>19</v>
      </c>
      <c r="D243" s="2" t="s">
        <v>427</v>
      </c>
      <c r="E243" s="3" t="s">
        <v>92</v>
      </c>
      <c r="F243" s="3" t="s">
        <v>22</v>
      </c>
      <c r="G243" s="3" t="s">
        <v>97</v>
      </c>
      <c r="H243" s="3" t="s">
        <v>36</v>
      </c>
      <c r="I243" s="27">
        <v>30</v>
      </c>
      <c r="J243" s="25">
        <v>12</v>
      </c>
      <c r="K243" s="26"/>
      <c r="L243" s="26"/>
      <c r="M243" s="36">
        <f>ROUND(67/91,2)</f>
        <v>0.74</v>
      </c>
      <c r="N243" s="22">
        <f t="shared" si="12"/>
        <v>54000</v>
      </c>
      <c r="O243" s="22">
        <f t="shared" si="13"/>
        <v>0</v>
      </c>
      <c r="P243" s="22">
        <f t="shared" si="14"/>
        <v>54000</v>
      </c>
    </row>
    <row r="244" spans="1:16" ht="132" x14ac:dyDescent="0.2">
      <c r="A244" s="12">
        <v>238</v>
      </c>
      <c r="B244" s="4" t="s">
        <v>428</v>
      </c>
      <c r="C244" s="10" t="s">
        <v>19</v>
      </c>
      <c r="D244" s="4" t="s">
        <v>429</v>
      </c>
      <c r="E244" s="3" t="s">
        <v>92</v>
      </c>
      <c r="F244" s="3" t="s">
        <v>47</v>
      </c>
      <c r="G244" s="3" t="s">
        <v>22</v>
      </c>
      <c r="H244" s="3" t="s">
        <v>36</v>
      </c>
      <c r="I244" s="27">
        <v>40</v>
      </c>
      <c r="J244" s="25">
        <v>12</v>
      </c>
      <c r="K244" s="26"/>
      <c r="L244" s="26"/>
      <c r="M244" s="36">
        <f>0</f>
        <v>0</v>
      </c>
      <c r="N244" s="22">
        <f t="shared" si="12"/>
        <v>72000</v>
      </c>
      <c r="O244" s="22">
        <f t="shared" si="13"/>
        <v>0</v>
      </c>
      <c r="P244" s="22">
        <f t="shared" si="14"/>
        <v>72000</v>
      </c>
    </row>
    <row r="245" spans="1:16" ht="120" x14ac:dyDescent="0.2">
      <c r="A245" s="12">
        <v>239</v>
      </c>
      <c r="B245" s="4" t="s">
        <v>430</v>
      </c>
      <c r="C245" s="12" t="s">
        <v>19</v>
      </c>
      <c r="D245" s="4" t="s">
        <v>431</v>
      </c>
      <c r="E245" s="3" t="s">
        <v>92</v>
      </c>
      <c r="F245" s="3" t="s">
        <v>31</v>
      </c>
      <c r="G245" s="3" t="s">
        <v>68</v>
      </c>
      <c r="H245" s="3" t="s">
        <v>28</v>
      </c>
      <c r="I245" s="27">
        <v>32</v>
      </c>
      <c r="J245" s="25">
        <v>12</v>
      </c>
      <c r="K245" s="26"/>
      <c r="L245" s="26"/>
      <c r="M245" s="36">
        <f>0</f>
        <v>0</v>
      </c>
      <c r="N245" s="22">
        <f t="shared" si="12"/>
        <v>57600</v>
      </c>
      <c r="O245" s="22">
        <f t="shared" si="13"/>
        <v>0</v>
      </c>
      <c r="P245" s="22">
        <f t="shared" si="14"/>
        <v>57600</v>
      </c>
    </row>
    <row r="246" spans="1:16" ht="48" x14ac:dyDescent="0.2">
      <c r="A246" s="12">
        <v>240</v>
      </c>
      <c r="B246" s="4" t="s">
        <v>432</v>
      </c>
      <c r="C246" s="12" t="s">
        <v>19</v>
      </c>
      <c r="D246" s="4" t="s">
        <v>433</v>
      </c>
      <c r="E246" s="3" t="s">
        <v>92</v>
      </c>
      <c r="F246" s="3" t="s">
        <v>80</v>
      </c>
      <c r="G246" s="3" t="s">
        <v>23</v>
      </c>
      <c r="H246" s="3" t="s">
        <v>24</v>
      </c>
      <c r="I246" s="27">
        <v>50</v>
      </c>
      <c r="J246" s="25">
        <v>12</v>
      </c>
      <c r="K246" s="26"/>
      <c r="L246" s="26"/>
      <c r="M246" s="36">
        <f>ROUND(744/878,2)</f>
        <v>0.85</v>
      </c>
      <c r="N246" s="22">
        <f t="shared" si="12"/>
        <v>90000</v>
      </c>
      <c r="O246" s="22">
        <f t="shared" si="13"/>
        <v>0</v>
      </c>
      <c r="P246" s="22">
        <f t="shared" si="14"/>
        <v>90000</v>
      </c>
    </row>
    <row r="247" spans="1:16" ht="96" x14ac:dyDescent="0.2">
      <c r="A247" s="12">
        <v>241</v>
      </c>
      <c r="B247" s="4" t="s">
        <v>434</v>
      </c>
      <c r="C247" s="12" t="s">
        <v>19</v>
      </c>
      <c r="D247" s="4" t="s">
        <v>433</v>
      </c>
      <c r="E247" s="3" t="s">
        <v>92</v>
      </c>
      <c r="F247" s="3" t="s">
        <v>80</v>
      </c>
      <c r="G247" s="3" t="s">
        <v>23</v>
      </c>
      <c r="H247" s="3" t="s">
        <v>24</v>
      </c>
      <c r="I247" s="27">
        <v>25</v>
      </c>
      <c r="J247" s="25">
        <v>12</v>
      </c>
      <c r="K247" s="26"/>
      <c r="L247" s="26"/>
      <c r="M247" s="36">
        <f>ROUND(744/878,2)</f>
        <v>0.85</v>
      </c>
      <c r="N247" s="22">
        <f t="shared" si="12"/>
        <v>45000</v>
      </c>
      <c r="O247" s="22">
        <f t="shared" si="13"/>
        <v>0</v>
      </c>
      <c r="P247" s="22">
        <f t="shared" si="14"/>
        <v>45000</v>
      </c>
    </row>
    <row r="248" spans="1:16" ht="60" x14ac:dyDescent="0.2">
      <c r="A248" s="12">
        <v>242</v>
      </c>
      <c r="B248" s="4" t="s">
        <v>435</v>
      </c>
      <c r="C248" s="12" t="s">
        <v>13</v>
      </c>
      <c r="D248" s="4" t="s">
        <v>436</v>
      </c>
      <c r="E248" s="3" t="s">
        <v>92</v>
      </c>
      <c r="F248" s="3" t="s">
        <v>31</v>
      </c>
      <c r="G248" s="3" t="s">
        <v>21</v>
      </c>
      <c r="H248" s="3" t="s">
        <v>28</v>
      </c>
      <c r="I248" s="27">
        <v>5</v>
      </c>
      <c r="J248" s="25">
        <v>12</v>
      </c>
      <c r="K248" s="26"/>
      <c r="L248" s="26"/>
      <c r="M248" s="36">
        <f>0</f>
        <v>0</v>
      </c>
      <c r="N248" s="22">
        <f t="shared" si="12"/>
        <v>9000</v>
      </c>
      <c r="O248" s="22">
        <f t="shared" si="13"/>
        <v>0</v>
      </c>
      <c r="P248" s="22">
        <f t="shared" si="14"/>
        <v>9000</v>
      </c>
    </row>
    <row r="249" spans="1:16" ht="72" x14ac:dyDescent="0.2">
      <c r="A249" s="12">
        <v>243</v>
      </c>
      <c r="B249" s="4" t="s">
        <v>437</v>
      </c>
      <c r="C249" s="12" t="s">
        <v>13</v>
      </c>
      <c r="D249" s="4" t="s">
        <v>436</v>
      </c>
      <c r="E249" s="3" t="s">
        <v>92</v>
      </c>
      <c r="F249" s="3" t="s">
        <v>31</v>
      </c>
      <c r="G249" s="3" t="s">
        <v>21</v>
      </c>
      <c r="H249" s="3" t="s">
        <v>28</v>
      </c>
      <c r="I249" s="27">
        <v>5</v>
      </c>
      <c r="J249" s="25">
        <v>12</v>
      </c>
      <c r="K249" s="26"/>
      <c r="L249" s="26"/>
      <c r="M249" s="36">
        <f>0</f>
        <v>0</v>
      </c>
      <c r="N249" s="22">
        <f t="shared" si="12"/>
        <v>9000</v>
      </c>
      <c r="O249" s="22">
        <f t="shared" si="13"/>
        <v>0</v>
      </c>
      <c r="P249" s="22">
        <f t="shared" si="14"/>
        <v>9000</v>
      </c>
    </row>
    <row r="250" spans="1:16" ht="108" x14ac:dyDescent="0.2">
      <c r="A250" s="12">
        <v>244</v>
      </c>
      <c r="B250" s="2" t="s">
        <v>438</v>
      </c>
      <c r="C250" s="2" t="s">
        <v>19</v>
      </c>
      <c r="D250" s="2" t="s">
        <v>439</v>
      </c>
      <c r="E250" s="3" t="s">
        <v>50</v>
      </c>
      <c r="F250" s="3" t="s">
        <v>31</v>
      </c>
      <c r="G250" s="3" t="s">
        <v>23</v>
      </c>
      <c r="H250" s="3" t="s">
        <v>24</v>
      </c>
      <c r="I250" s="18">
        <v>32</v>
      </c>
      <c r="J250" s="25">
        <v>12</v>
      </c>
      <c r="K250" s="18"/>
      <c r="L250" s="25"/>
      <c r="M250" s="36">
        <f>0</f>
        <v>0</v>
      </c>
      <c r="N250" s="22">
        <f t="shared" si="12"/>
        <v>57600</v>
      </c>
      <c r="O250" s="22">
        <f t="shared" si="13"/>
        <v>0</v>
      </c>
      <c r="P250" s="22">
        <f t="shared" si="14"/>
        <v>57600</v>
      </c>
    </row>
    <row r="251" spans="1:16" ht="84" x14ac:dyDescent="0.2">
      <c r="A251" s="12">
        <v>245</v>
      </c>
      <c r="B251" s="2" t="s">
        <v>440</v>
      </c>
      <c r="C251" s="2" t="s">
        <v>19</v>
      </c>
      <c r="D251" s="2" t="s">
        <v>441</v>
      </c>
      <c r="E251" s="3" t="s">
        <v>50</v>
      </c>
      <c r="F251" s="3" t="s">
        <v>92</v>
      </c>
      <c r="G251" s="3" t="s">
        <v>98</v>
      </c>
      <c r="H251" s="3" t="s">
        <v>36</v>
      </c>
      <c r="I251" s="18">
        <v>12</v>
      </c>
      <c r="J251" s="25">
        <v>12</v>
      </c>
      <c r="K251" s="18"/>
      <c r="L251" s="25"/>
      <c r="M251" s="28">
        <v>1</v>
      </c>
      <c r="N251" s="22">
        <f t="shared" si="12"/>
        <v>21600</v>
      </c>
      <c r="O251" s="22">
        <f t="shared" si="13"/>
        <v>0</v>
      </c>
      <c r="P251" s="22">
        <f t="shared" si="14"/>
        <v>21600</v>
      </c>
    </row>
    <row r="252" spans="1:16" ht="84" x14ac:dyDescent="0.2">
      <c r="A252" s="12">
        <v>246</v>
      </c>
      <c r="B252" s="2" t="s">
        <v>442</v>
      </c>
      <c r="C252" s="2" t="s">
        <v>19</v>
      </c>
      <c r="D252" s="2" t="s">
        <v>441</v>
      </c>
      <c r="E252" s="3" t="s">
        <v>50</v>
      </c>
      <c r="F252" s="3" t="s">
        <v>92</v>
      </c>
      <c r="G252" s="3" t="s">
        <v>98</v>
      </c>
      <c r="H252" s="3" t="s">
        <v>36</v>
      </c>
      <c r="I252" s="18">
        <v>20</v>
      </c>
      <c r="J252" s="25">
        <v>12</v>
      </c>
      <c r="K252" s="18"/>
      <c r="L252" s="25"/>
      <c r="M252" s="28">
        <v>1</v>
      </c>
      <c r="N252" s="22">
        <f t="shared" si="12"/>
        <v>36000</v>
      </c>
      <c r="O252" s="22">
        <f t="shared" si="13"/>
        <v>0</v>
      </c>
      <c r="P252" s="22">
        <f t="shared" si="14"/>
        <v>36000</v>
      </c>
    </row>
    <row r="253" spans="1:16" ht="120" x14ac:dyDescent="0.2">
      <c r="A253" s="12">
        <v>247</v>
      </c>
      <c r="B253" s="2" t="s">
        <v>443</v>
      </c>
      <c r="C253" s="2" t="s">
        <v>19</v>
      </c>
      <c r="D253" s="2" t="s">
        <v>441</v>
      </c>
      <c r="E253" s="3" t="s">
        <v>50</v>
      </c>
      <c r="F253" s="3" t="s">
        <v>92</v>
      </c>
      <c r="G253" s="3" t="s">
        <v>98</v>
      </c>
      <c r="H253" s="3" t="s">
        <v>36</v>
      </c>
      <c r="I253" s="18">
        <v>17</v>
      </c>
      <c r="J253" s="25">
        <v>12</v>
      </c>
      <c r="K253" s="18"/>
      <c r="L253" s="25"/>
      <c r="M253" s="28">
        <v>1</v>
      </c>
      <c r="N253" s="22">
        <f t="shared" si="12"/>
        <v>30600</v>
      </c>
      <c r="O253" s="22">
        <f t="shared" si="13"/>
        <v>0</v>
      </c>
      <c r="P253" s="22">
        <f t="shared" si="14"/>
        <v>30600</v>
      </c>
    </row>
    <row r="254" spans="1:16" ht="96" x14ac:dyDescent="0.2">
      <c r="A254" s="12">
        <v>248</v>
      </c>
      <c r="B254" s="2" t="s">
        <v>444</v>
      </c>
      <c r="C254" s="2" t="s">
        <v>19</v>
      </c>
      <c r="D254" s="2" t="s">
        <v>445</v>
      </c>
      <c r="E254" s="3" t="s">
        <v>50</v>
      </c>
      <c r="F254" s="3" t="s">
        <v>179</v>
      </c>
      <c r="G254" s="3" t="s">
        <v>97</v>
      </c>
      <c r="H254" s="3" t="s">
        <v>54</v>
      </c>
      <c r="I254" s="18">
        <v>24</v>
      </c>
      <c r="J254" s="25">
        <v>12</v>
      </c>
      <c r="K254" s="18"/>
      <c r="L254" s="25"/>
      <c r="M254" s="28">
        <v>0</v>
      </c>
      <c r="N254" s="22">
        <f t="shared" si="12"/>
        <v>43200</v>
      </c>
      <c r="O254" s="22">
        <f t="shared" si="13"/>
        <v>0</v>
      </c>
      <c r="P254" s="22">
        <f t="shared" si="14"/>
        <v>43200</v>
      </c>
    </row>
    <row r="255" spans="1:16" ht="96" x14ac:dyDescent="0.2">
      <c r="A255" s="12">
        <v>249</v>
      </c>
      <c r="B255" s="2" t="s">
        <v>446</v>
      </c>
      <c r="C255" s="2" t="s">
        <v>19</v>
      </c>
      <c r="D255" s="2" t="s">
        <v>447</v>
      </c>
      <c r="E255" s="3" t="s">
        <v>50</v>
      </c>
      <c r="F255" s="3" t="s">
        <v>53</v>
      </c>
      <c r="G255" s="3" t="s">
        <v>68</v>
      </c>
      <c r="H255" s="3" t="s">
        <v>36</v>
      </c>
      <c r="I255" s="18">
        <v>48</v>
      </c>
      <c r="J255" s="25">
        <v>12</v>
      </c>
      <c r="K255" s="18"/>
      <c r="L255" s="25"/>
      <c r="M255" s="28">
        <v>0</v>
      </c>
      <c r="N255" s="22">
        <f t="shared" si="12"/>
        <v>86400</v>
      </c>
      <c r="O255" s="22">
        <f t="shared" si="13"/>
        <v>0</v>
      </c>
      <c r="P255" s="22">
        <f t="shared" si="14"/>
        <v>86400</v>
      </c>
    </row>
    <row r="256" spans="1:16" ht="72" x14ac:dyDescent="0.2">
      <c r="A256" s="12">
        <v>250</v>
      </c>
      <c r="B256" s="2" t="s">
        <v>448</v>
      </c>
      <c r="C256" s="2" t="s">
        <v>19</v>
      </c>
      <c r="D256" s="2" t="s">
        <v>449</v>
      </c>
      <c r="E256" s="3" t="s">
        <v>50</v>
      </c>
      <c r="F256" s="3" t="s">
        <v>92</v>
      </c>
      <c r="G256" s="3" t="s">
        <v>103</v>
      </c>
      <c r="H256" s="3" t="s">
        <v>28</v>
      </c>
      <c r="I256" s="25">
        <v>55</v>
      </c>
      <c r="J256" s="25">
        <v>12</v>
      </c>
      <c r="K256" s="25"/>
      <c r="L256" s="25"/>
      <c r="M256" s="36">
        <f>0</f>
        <v>0</v>
      </c>
      <c r="N256" s="22">
        <f t="shared" si="12"/>
        <v>99000</v>
      </c>
      <c r="O256" s="22">
        <f t="shared" si="13"/>
        <v>0</v>
      </c>
      <c r="P256" s="22">
        <f t="shared" si="14"/>
        <v>99000</v>
      </c>
    </row>
    <row r="257" spans="1:16" ht="132" x14ac:dyDescent="0.2">
      <c r="A257" s="12">
        <v>251</v>
      </c>
      <c r="B257" s="2" t="s">
        <v>450</v>
      </c>
      <c r="C257" s="2" t="s">
        <v>19</v>
      </c>
      <c r="D257" s="2" t="s">
        <v>451</v>
      </c>
      <c r="E257" s="3" t="s">
        <v>50</v>
      </c>
      <c r="F257" s="3" t="s">
        <v>47</v>
      </c>
      <c r="G257" s="3" t="s">
        <v>23</v>
      </c>
      <c r="H257" s="3" t="s">
        <v>24</v>
      </c>
      <c r="I257" s="25">
        <v>40</v>
      </c>
      <c r="J257" s="25">
        <v>12</v>
      </c>
      <c r="K257" s="25"/>
      <c r="L257" s="25"/>
      <c r="M257" s="28">
        <v>0</v>
      </c>
      <c r="N257" s="22">
        <f t="shared" si="12"/>
        <v>72000</v>
      </c>
      <c r="O257" s="22">
        <f t="shared" si="13"/>
        <v>0</v>
      </c>
      <c r="P257" s="22">
        <f t="shared" si="14"/>
        <v>72000</v>
      </c>
    </row>
    <row r="258" spans="1:16" ht="120" x14ac:dyDescent="0.2">
      <c r="A258" s="12">
        <v>252</v>
      </c>
      <c r="B258" s="2" t="s">
        <v>452</v>
      </c>
      <c r="C258" s="2" t="s">
        <v>19</v>
      </c>
      <c r="D258" s="2" t="s">
        <v>451</v>
      </c>
      <c r="E258" s="3" t="s">
        <v>50</v>
      </c>
      <c r="F258" s="3" t="s">
        <v>47</v>
      </c>
      <c r="G258" s="3" t="s">
        <v>23</v>
      </c>
      <c r="H258" s="3" t="s">
        <v>24</v>
      </c>
      <c r="I258" s="25">
        <v>25</v>
      </c>
      <c r="J258" s="25">
        <v>12</v>
      </c>
      <c r="K258" s="25"/>
      <c r="L258" s="25"/>
      <c r="M258" s="28">
        <v>0</v>
      </c>
      <c r="N258" s="22">
        <f t="shared" si="12"/>
        <v>45000</v>
      </c>
      <c r="O258" s="22">
        <f t="shared" si="13"/>
        <v>0</v>
      </c>
      <c r="P258" s="22">
        <f t="shared" si="14"/>
        <v>45000</v>
      </c>
    </row>
    <row r="259" spans="1:16" ht="108" x14ac:dyDescent="0.2">
      <c r="A259" s="12">
        <v>253</v>
      </c>
      <c r="B259" s="2" t="s">
        <v>453</v>
      </c>
      <c r="C259" s="2" t="s">
        <v>19</v>
      </c>
      <c r="D259" s="2" t="s">
        <v>451</v>
      </c>
      <c r="E259" s="3" t="s">
        <v>50</v>
      </c>
      <c r="F259" s="3" t="s">
        <v>47</v>
      </c>
      <c r="G259" s="3" t="s">
        <v>23</v>
      </c>
      <c r="H259" s="3" t="s">
        <v>24</v>
      </c>
      <c r="I259" s="25">
        <v>15</v>
      </c>
      <c r="J259" s="25">
        <v>12</v>
      </c>
      <c r="K259" s="25"/>
      <c r="L259" s="25"/>
      <c r="M259" s="28">
        <v>0</v>
      </c>
      <c r="N259" s="22">
        <f t="shared" si="12"/>
        <v>27000</v>
      </c>
      <c r="O259" s="22">
        <f t="shared" si="13"/>
        <v>0</v>
      </c>
      <c r="P259" s="22">
        <f t="shared" si="14"/>
        <v>27000</v>
      </c>
    </row>
    <row r="260" spans="1:16" ht="48" x14ac:dyDescent="0.2">
      <c r="A260" s="12">
        <v>254</v>
      </c>
      <c r="B260" s="2" t="s">
        <v>454</v>
      </c>
      <c r="C260" s="2" t="s">
        <v>19</v>
      </c>
      <c r="D260" s="2" t="s">
        <v>455</v>
      </c>
      <c r="E260" s="3" t="s">
        <v>50</v>
      </c>
      <c r="F260" s="3" t="s">
        <v>179</v>
      </c>
      <c r="G260" s="3" t="s">
        <v>41</v>
      </c>
      <c r="H260" s="3" t="s">
        <v>28</v>
      </c>
      <c r="I260" s="25">
        <v>8</v>
      </c>
      <c r="J260" s="25">
        <v>12</v>
      </c>
      <c r="K260" s="25"/>
      <c r="L260" s="25"/>
      <c r="M260" s="36">
        <f>0</f>
        <v>0</v>
      </c>
      <c r="N260" s="22">
        <f t="shared" si="12"/>
        <v>14400</v>
      </c>
      <c r="O260" s="22">
        <f t="shared" si="13"/>
        <v>0</v>
      </c>
      <c r="P260" s="22">
        <f t="shared" si="14"/>
        <v>14400</v>
      </c>
    </row>
    <row r="261" spans="1:16" ht="60" x14ac:dyDescent="0.2">
      <c r="A261" s="12">
        <v>255</v>
      </c>
      <c r="B261" s="2" t="s">
        <v>456</v>
      </c>
      <c r="C261" s="2" t="s">
        <v>12</v>
      </c>
      <c r="D261" s="2" t="s">
        <v>455</v>
      </c>
      <c r="E261" s="3" t="s">
        <v>50</v>
      </c>
      <c r="F261" s="3" t="s">
        <v>179</v>
      </c>
      <c r="G261" s="3" t="s">
        <v>41</v>
      </c>
      <c r="H261" s="3" t="s">
        <v>28</v>
      </c>
      <c r="I261" s="25">
        <v>13</v>
      </c>
      <c r="J261" s="25">
        <v>12</v>
      </c>
      <c r="K261" s="25"/>
      <c r="L261" s="25"/>
      <c r="M261" s="36">
        <f>0</f>
        <v>0</v>
      </c>
      <c r="N261" s="22">
        <f t="shared" si="12"/>
        <v>23400</v>
      </c>
      <c r="O261" s="22">
        <f t="shared" si="13"/>
        <v>0</v>
      </c>
      <c r="P261" s="22">
        <f t="shared" si="14"/>
        <v>23400</v>
      </c>
    </row>
    <row r="262" spans="1:16" ht="96" x14ac:dyDescent="0.2">
      <c r="A262" s="12">
        <v>256</v>
      </c>
      <c r="B262" s="2" t="s">
        <v>457</v>
      </c>
      <c r="C262" s="2" t="s">
        <v>19</v>
      </c>
      <c r="D262" s="2" t="s">
        <v>458</v>
      </c>
      <c r="E262" s="3" t="s">
        <v>50</v>
      </c>
      <c r="F262" s="3" t="s">
        <v>83</v>
      </c>
      <c r="G262" s="3" t="s">
        <v>23</v>
      </c>
      <c r="H262" s="3" t="s">
        <v>24</v>
      </c>
      <c r="I262" s="25">
        <v>12</v>
      </c>
      <c r="J262" s="25">
        <v>12</v>
      </c>
      <c r="K262" s="25"/>
      <c r="L262" s="25"/>
      <c r="M262" s="28">
        <v>0</v>
      </c>
      <c r="N262" s="22">
        <f t="shared" si="12"/>
        <v>21600</v>
      </c>
      <c r="O262" s="22">
        <f t="shared" si="13"/>
        <v>0</v>
      </c>
      <c r="P262" s="22">
        <f t="shared" si="14"/>
        <v>21600</v>
      </c>
    </row>
    <row r="263" spans="1:16" ht="96" x14ac:dyDescent="0.2">
      <c r="A263" s="12">
        <v>257</v>
      </c>
      <c r="B263" s="2" t="s">
        <v>459</v>
      </c>
      <c r="C263" s="2" t="s">
        <v>19</v>
      </c>
      <c r="D263" s="2" t="s">
        <v>458</v>
      </c>
      <c r="E263" s="3" t="s">
        <v>50</v>
      </c>
      <c r="F263" s="3" t="s">
        <v>83</v>
      </c>
      <c r="G263" s="3" t="s">
        <v>23</v>
      </c>
      <c r="H263" s="3" t="s">
        <v>24</v>
      </c>
      <c r="I263" s="25">
        <v>12</v>
      </c>
      <c r="J263" s="25">
        <v>12</v>
      </c>
      <c r="K263" s="25"/>
      <c r="L263" s="25"/>
      <c r="M263" s="28">
        <v>0</v>
      </c>
      <c r="N263" s="22">
        <f t="shared" ref="N263:N326" si="15">I263*J263*150</f>
        <v>21600</v>
      </c>
      <c r="O263" s="22">
        <f t="shared" ref="O263:O326" si="16">K263*L263*500</f>
        <v>0</v>
      </c>
      <c r="P263" s="22">
        <f t="shared" si="14"/>
        <v>21600</v>
      </c>
    </row>
    <row r="264" spans="1:16" ht="108" x14ac:dyDescent="0.2">
      <c r="A264" s="12">
        <v>258</v>
      </c>
      <c r="B264" s="2" t="s">
        <v>460</v>
      </c>
      <c r="C264" s="2" t="s">
        <v>19</v>
      </c>
      <c r="D264" s="2" t="s">
        <v>461</v>
      </c>
      <c r="E264" s="3" t="s">
        <v>50</v>
      </c>
      <c r="F264" s="3" t="s">
        <v>34</v>
      </c>
      <c r="G264" s="3" t="s">
        <v>68</v>
      </c>
      <c r="H264" s="3" t="s">
        <v>28</v>
      </c>
      <c r="I264" s="25">
        <v>16</v>
      </c>
      <c r="J264" s="25">
        <v>12</v>
      </c>
      <c r="K264" s="25"/>
      <c r="L264" s="25"/>
      <c r="M264" s="28">
        <f>0</f>
        <v>0</v>
      </c>
      <c r="N264" s="22">
        <f t="shared" si="15"/>
        <v>28800</v>
      </c>
      <c r="O264" s="22">
        <f t="shared" si="16"/>
        <v>0</v>
      </c>
      <c r="P264" s="22">
        <f t="shared" ref="P264:P327" si="17">N264+O264</f>
        <v>28800</v>
      </c>
    </row>
    <row r="265" spans="1:16" ht="96" x14ac:dyDescent="0.2">
      <c r="A265" s="12">
        <v>259</v>
      </c>
      <c r="B265" s="2" t="s">
        <v>462</v>
      </c>
      <c r="C265" s="2" t="s">
        <v>19</v>
      </c>
      <c r="D265" s="2" t="s">
        <v>463</v>
      </c>
      <c r="E265" s="3" t="s">
        <v>50</v>
      </c>
      <c r="F265" s="3" t="s">
        <v>76</v>
      </c>
      <c r="G265" s="3" t="s">
        <v>68</v>
      </c>
      <c r="H265" s="3" t="s">
        <v>36</v>
      </c>
      <c r="I265" s="25">
        <v>17</v>
      </c>
      <c r="J265" s="25">
        <v>12</v>
      </c>
      <c r="K265" s="25"/>
      <c r="L265" s="25"/>
      <c r="M265" s="28">
        <v>0</v>
      </c>
      <c r="N265" s="22">
        <f t="shared" si="15"/>
        <v>30600</v>
      </c>
      <c r="O265" s="22">
        <f t="shared" si="16"/>
        <v>0</v>
      </c>
      <c r="P265" s="22">
        <f t="shared" si="17"/>
        <v>30600</v>
      </c>
    </row>
    <row r="266" spans="1:16" ht="96" x14ac:dyDescent="0.2">
      <c r="A266" s="12">
        <v>260</v>
      </c>
      <c r="B266" s="2" t="s">
        <v>464</v>
      </c>
      <c r="C266" s="2" t="s">
        <v>19</v>
      </c>
      <c r="D266" s="2" t="s">
        <v>465</v>
      </c>
      <c r="E266" s="3" t="s">
        <v>50</v>
      </c>
      <c r="F266" s="3" t="s">
        <v>165</v>
      </c>
      <c r="G266" s="3" t="s">
        <v>41</v>
      </c>
      <c r="H266" s="3" t="s">
        <v>36</v>
      </c>
      <c r="I266" s="25">
        <v>84</v>
      </c>
      <c r="J266" s="25">
        <v>12</v>
      </c>
      <c r="K266" s="25"/>
      <c r="L266" s="25"/>
      <c r="M266" s="28">
        <f>0</f>
        <v>0</v>
      </c>
      <c r="N266" s="22">
        <f t="shared" si="15"/>
        <v>151200</v>
      </c>
      <c r="O266" s="22">
        <f t="shared" si="16"/>
        <v>0</v>
      </c>
      <c r="P266" s="22">
        <f t="shared" si="17"/>
        <v>151200</v>
      </c>
    </row>
    <row r="267" spans="1:16" ht="84" x14ac:dyDescent="0.2">
      <c r="A267" s="12">
        <v>261</v>
      </c>
      <c r="B267" s="2" t="s">
        <v>466</v>
      </c>
      <c r="C267" s="2" t="s">
        <v>19</v>
      </c>
      <c r="D267" s="2" t="s">
        <v>467</v>
      </c>
      <c r="E267" s="3" t="s">
        <v>50</v>
      </c>
      <c r="F267" s="3" t="s">
        <v>41</v>
      </c>
      <c r="G267" s="3" t="s">
        <v>23</v>
      </c>
      <c r="H267" s="3" t="s">
        <v>24</v>
      </c>
      <c r="I267" s="25">
        <v>106</v>
      </c>
      <c r="J267" s="25">
        <v>12</v>
      </c>
      <c r="K267" s="25"/>
      <c r="L267" s="25"/>
      <c r="M267" s="28">
        <v>0</v>
      </c>
      <c r="N267" s="22">
        <f t="shared" si="15"/>
        <v>190800</v>
      </c>
      <c r="O267" s="22">
        <f t="shared" si="16"/>
        <v>0</v>
      </c>
      <c r="P267" s="22">
        <f t="shared" si="17"/>
        <v>190800</v>
      </c>
    </row>
    <row r="268" spans="1:16" ht="60" x14ac:dyDescent="0.2">
      <c r="A268" s="12">
        <v>262</v>
      </c>
      <c r="B268" s="2" t="s">
        <v>468</v>
      </c>
      <c r="C268" s="2" t="s">
        <v>19</v>
      </c>
      <c r="D268" s="2" t="s">
        <v>469</v>
      </c>
      <c r="E268" s="3" t="s">
        <v>50</v>
      </c>
      <c r="F268" s="3" t="s">
        <v>170</v>
      </c>
      <c r="G268" s="3" t="s">
        <v>23</v>
      </c>
      <c r="H268" s="3" t="s">
        <v>24</v>
      </c>
      <c r="I268" s="25"/>
      <c r="J268" s="25"/>
      <c r="K268" s="25">
        <v>5</v>
      </c>
      <c r="L268" s="25">
        <v>12</v>
      </c>
      <c r="M268" s="28">
        <v>0</v>
      </c>
      <c r="N268" s="22">
        <f t="shared" si="15"/>
        <v>0</v>
      </c>
      <c r="O268" s="22">
        <f t="shared" si="16"/>
        <v>30000</v>
      </c>
      <c r="P268" s="22">
        <f t="shared" si="17"/>
        <v>30000</v>
      </c>
    </row>
    <row r="269" spans="1:16" ht="60" x14ac:dyDescent="0.2">
      <c r="A269" s="12">
        <v>263</v>
      </c>
      <c r="B269" s="2" t="s">
        <v>470</v>
      </c>
      <c r="C269" s="2" t="s">
        <v>19</v>
      </c>
      <c r="D269" s="2" t="s">
        <v>469</v>
      </c>
      <c r="E269" s="3" t="s">
        <v>50</v>
      </c>
      <c r="F269" s="3" t="s">
        <v>170</v>
      </c>
      <c r="G269" s="3" t="s">
        <v>23</v>
      </c>
      <c r="H269" s="3" t="s">
        <v>24</v>
      </c>
      <c r="I269" s="25">
        <v>15</v>
      </c>
      <c r="J269" s="25">
        <v>12</v>
      </c>
      <c r="K269" s="25">
        <v>5</v>
      </c>
      <c r="L269" s="25">
        <v>12</v>
      </c>
      <c r="M269" s="28">
        <v>0</v>
      </c>
      <c r="N269" s="22">
        <f t="shared" si="15"/>
        <v>27000</v>
      </c>
      <c r="O269" s="22">
        <f t="shared" si="16"/>
        <v>30000</v>
      </c>
      <c r="P269" s="22">
        <f t="shared" si="17"/>
        <v>57000</v>
      </c>
    </row>
    <row r="270" spans="1:16" ht="60" x14ac:dyDescent="0.2">
      <c r="A270" s="12">
        <v>264</v>
      </c>
      <c r="B270" s="2" t="s">
        <v>471</v>
      </c>
      <c r="C270" s="2" t="s">
        <v>19</v>
      </c>
      <c r="D270" s="2" t="s">
        <v>469</v>
      </c>
      <c r="E270" s="3" t="s">
        <v>50</v>
      </c>
      <c r="F270" s="3" t="s">
        <v>170</v>
      </c>
      <c r="G270" s="3" t="s">
        <v>23</v>
      </c>
      <c r="H270" s="3" t="s">
        <v>24</v>
      </c>
      <c r="I270" s="25">
        <v>140</v>
      </c>
      <c r="J270" s="25">
        <v>12</v>
      </c>
      <c r="K270" s="25"/>
      <c r="L270" s="25"/>
      <c r="M270" s="28">
        <v>0</v>
      </c>
      <c r="N270" s="22">
        <f t="shared" si="15"/>
        <v>252000</v>
      </c>
      <c r="O270" s="22">
        <f t="shared" si="16"/>
        <v>0</v>
      </c>
      <c r="P270" s="22">
        <f t="shared" si="17"/>
        <v>252000</v>
      </c>
    </row>
    <row r="271" spans="1:16" ht="72" x14ac:dyDescent="0.2">
      <c r="A271" s="12">
        <v>265</v>
      </c>
      <c r="B271" s="2" t="s">
        <v>472</v>
      </c>
      <c r="C271" s="2" t="s">
        <v>19</v>
      </c>
      <c r="D271" s="2" t="s">
        <v>469</v>
      </c>
      <c r="E271" s="3" t="s">
        <v>50</v>
      </c>
      <c r="F271" s="3" t="s">
        <v>170</v>
      </c>
      <c r="G271" s="3" t="s">
        <v>23</v>
      </c>
      <c r="H271" s="3" t="s">
        <v>24</v>
      </c>
      <c r="I271" s="25">
        <v>16</v>
      </c>
      <c r="J271" s="25">
        <v>12</v>
      </c>
      <c r="K271" s="25">
        <v>5</v>
      </c>
      <c r="L271" s="25">
        <v>12</v>
      </c>
      <c r="M271" s="28">
        <v>0</v>
      </c>
      <c r="N271" s="22">
        <f t="shared" si="15"/>
        <v>28800</v>
      </c>
      <c r="O271" s="22">
        <f t="shared" si="16"/>
        <v>30000</v>
      </c>
      <c r="P271" s="22">
        <f t="shared" si="17"/>
        <v>58800</v>
      </c>
    </row>
    <row r="272" spans="1:16" ht="72" x14ac:dyDescent="0.2">
      <c r="A272" s="12">
        <v>266</v>
      </c>
      <c r="B272" s="2" t="s">
        <v>473</v>
      </c>
      <c r="C272" s="2" t="s">
        <v>19</v>
      </c>
      <c r="D272" s="2" t="s">
        <v>469</v>
      </c>
      <c r="E272" s="3" t="s">
        <v>50</v>
      </c>
      <c r="F272" s="3" t="s">
        <v>170</v>
      </c>
      <c r="G272" s="3" t="s">
        <v>23</v>
      </c>
      <c r="H272" s="3" t="s">
        <v>24</v>
      </c>
      <c r="I272" s="25"/>
      <c r="J272" s="25"/>
      <c r="K272" s="25">
        <v>5</v>
      </c>
      <c r="L272" s="25">
        <v>12</v>
      </c>
      <c r="M272" s="28">
        <v>0</v>
      </c>
      <c r="N272" s="22">
        <f t="shared" si="15"/>
        <v>0</v>
      </c>
      <c r="O272" s="22">
        <f t="shared" si="16"/>
        <v>30000</v>
      </c>
      <c r="P272" s="22">
        <f t="shared" si="17"/>
        <v>30000</v>
      </c>
    </row>
    <row r="273" spans="1:16" ht="72" x14ac:dyDescent="0.2">
      <c r="A273" s="12">
        <v>267</v>
      </c>
      <c r="B273" s="2" t="s">
        <v>474</v>
      </c>
      <c r="C273" s="2" t="s">
        <v>19</v>
      </c>
      <c r="D273" s="2" t="s">
        <v>469</v>
      </c>
      <c r="E273" s="3" t="s">
        <v>50</v>
      </c>
      <c r="F273" s="3" t="s">
        <v>170</v>
      </c>
      <c r="G273" s="3" t="s">
        <v>23</v>
      </c>
      <c r="H273" s="3" t="s">
        <v>24</v>
      </c>
      <c r="I273" s="25"/>
      <c r="J273" s="25"/>
      <c r="K273" s="25">
        <v>5</v>
      </c>
      <c r="L273" s="25">
        <v>12</v>
      </c>
      <c r="M273" s="28">
        <v>0</v>
      </c>
      <c r="N273" s="22">
        <f t="shared" si="15"/>
        <v>0</v>
      </c>
      <c r="O273" s="22">
        <f t="shared" si="16"/>
        <v>30000</v>
      </c>
      <c r="P273" s="22">
        <f t="shared" si="17"/>
        <v>30000</v>
      </c>
    </row>
    <row r="274" spans="1:16" ht="84" x14ac:dyDescent="0.2">
      <c r="A274" s="12">
        <v>268</v>
      </c>
      <c r="B274" s="2" t="s">
        <v>475</v>
      </c>
      <c r="C274" s="2" t="s">
        <v>19</v>
      </c>
      <c r="D274" s="2" t="s">
        <v>469</v>
      </c>
      <c r="E274" s="3" t="s">
        <v>50</v>
      </c>
      <c r="F274" s="3" t="s">
        <v>170</v>
      </c>
      <c r="G274" s="3" t="s">
        <v>23</v>
      </c>
      <c r="H274" s="3" t="s">
        <v>24</v>
      </c>
      <c r="I274" s="25"/>
      <c r="J274" s="25"/>
      <c r="K274" s="25">
        <v>5</v>
      </c>
      <c r="L274" s="25">
        <v>12</v>
      </c>
      <c r="M274" s="28">
        <v>0</v>
      </c>
      <c r="N274" s="22">
        <f t="shared" si="15"/>
        <v>0</v>
      </c>
      <c r="O274" s="22">
        <f t="shared" si="16"/>
        <v>30000</v>
      </c>
      <c r="P274" s="22">
        <f t="shared" si="17"/>
        <v>30000</v>
      </c>
    </row>
    <row r="275" spans="1:16" ht="72" x14ac:dyDescent="0.2">
      <c r="A275" s="12">
        <v>269</v>
      </c>
      <c r="B275" s="2" t="s">
        <v>476</v>
      </c>
      <c r="C275" s="2" t="s">
        <v>19</v>
      </c>
      <c r="D275" s="2" t="s">
        <v>469</v>
      </c>
      <c r="E275" s="3" t="s">
        <v>50</v>
      </c>
      <c r="F275" s="3" t="s">
        <v>170</v>
      </c>
      <c r="G275" s="3" t="s">
        <v>23</v>
      </c>
      <c r="H275" s="3" t="s">
        <v>24</v>
      </c>
      <c r="I275" s="25"/>
      <c r="J275" s="25"/>
      <c r="K275" s="25">
        <v>5</v>
      </c>
      <c r="L275" s="25">
        <v>12</v>
      </c>
      <c r="M275" s="28">
        <v>0</v>
      </c>
      <c r="N275" s="22">
        <f t="shared" si="15"/>
        <v>0</v>
      </c>
      <c r="O275" s="22">
        <f t="shared" si="16"/>
        <v>30000</v>
      </c>
      <c r="P275" s="22">
        <f t="shared" si="17"/>
        <v>30000</v>
      </c>
    </row>
    <row r="276" spans="1:16" ht="96" x14ac:dyDescent="0.2">
      <c r="A276" s="12">
        <v>270</v>
      </c>
      <c r="B276" s="2" t="s">
        <v>477</v>
      </c>
      <c r="C276" s="2" t="s">
        <v>19</v>
      </c>
      <c r="D276" s="2" t="s">
        <v>478</v>
      </c>
      <c r="E276" s="3" t="s">
        <v>50</v>
      </c>
      <c r="F276" s="3" t="s">
        <v>21</v>
      </c>
      <c r="G276" s="3" t="s">
        <v>23</v>
      </c>
      <c r="H276" s="3" t="s">
        <v>36</v>
      </c>
      <c r="I276" s="25">
        <v>24</v>
      </c>
      <c r="J276" s="25">
        <v>12</v>
      </c>
      <c r="K276" s="25">
        <v>1</v>
      </c>
      <c r="L276" s="25">
        <v>12</v>
      </c>
      <c r="M276" s="28">
        <v>0</v>
      </c>
      <c r="N276" s="22">
        <f t="shared" si="15"/>
        <v>43200</v>
      </c>
      <c r="O276" s="22">
        <f t="shared" si="16"/>
        <v>6000</v>
      </c>
      <c r="P276" s="22">
        <f t="shared" si="17"/>
        <v>49200</v>
      </c>
    </row>
    <row r="277" spans="1:16" ht="96" x14ac:dyDescent="0.2">
      <c r="A277" s="12">
        <v>271</v>
      </c>
      <c r="B277" s="2" t="s">
        <v>479</v>
      </c>
      <c r="C277" s="2" t="s">
        <v>19</v>
      </c>
      <c r="D277" s="2" t="s">
        <v>480</v>
      </c>
      <c r="E277" s="3" t="s">
        <v>50</v>
      </c>
      <c r="F277" s="3" t="s">
        <v>80</v>
      </c>
      <c r="G277" s="3" t="s">
        <v>23</v>
      </c>
      <c r="H277" s="3" t="s">
        <v>24</v>
      </c>
      <c r="I277" s="25">
        <v>125</v>
      </c>
      <c r="J277" s="25">
        <v>12</v>
      </c>
      <c r="K277" s="25"/>
      <c r="L277" s="25"/>
      <c r="M277" s="28">
        <v>1</v>
      </c>
      <c r="N277" s="22">
        <f t="shared" si="15"/>
        <v>225000</v>
      </c>
      <c r="O277" s="22">
        <f t="shared" si="16"/>
        <v>0</v>
      </c>
      <c r="P277" s="22">
        <f t="shared" si="17"/>
        <v>225000</v>
      </c>
    </row>
    <row r="278" spans="1:16" ht="96" x14ac:dyDescent="0.2">
      <c r="A278" s="12">
        <v>272</v>
      </c>
      <c r="B278" s="2" t="s">
        <v>481</v>
      </c>
      <c r="C278" s="2" t="s">
        <v>19</v>
      </c>
      <c r="D278" s="2" t="s">
        <v>482</v>
      </c>
      <c r="E278" s="3" t="s">
        <v>50</v>
      </c>
      <c r="F278" s="3" t="s">
        <v>31</v>
      </c>
      <c r="G278" s="3" t="s">
        <v>68</v>
      </c>
      <c r="H278" s="3" t="s">
        <v>28</v>
      </c>
      <c r="I278" s="25">
        <v>28</v>
      </c>
      <c r="J278" s="25">
        <v>12</v>
      </c>
      <c r="K278" s="25"/>
      <c r="L278" s="25"/>
      <c r="M278" s="28">
        <f>0</f>
        <v>0</v>
      </c>
      <c r="N278" s="22">
        <f t="shared" si="15"/>
        <v>50400</v>
      </c>
      <c r="O278" s="22">
        <f t="shared" si="16"/>
        <v>0</v>
      </c>
      <c r="P278" s="22">
        <f t="shared" si="17"/>
        <v>50400</v>
      </c>
    </row>
    <row r="279" spans="1:16" ht="108" x14ac:dyDescent="0.2">
      <c r="A279" s="12">
        <v>273</v>
      </c>
      <c r="B279" s="2" t="s">
        <v>483</v>
      </c>
      <c r="C279" s="2" t="s">
        <v>19</v>
      </c>
      <c r="D279" s="2" t="s">
        <v>484</v>
      </c>
      <c r="E279" s="3" t="s">
        <v>50</v>
      </c>
      <c r="F279" s="3" t="s">
        <v>179</v>
      </c>
      <c r="G279" s="3" t="s">
        <v>68</v>
      </c>
      <c r="H279" s="3" t="s">
        <v>28</v>
      </c>
      <c r="I279" s="25">
        <v>23</v>
      </c>
      <c r="J279" s="25">
        <v>12</v>
      </c>
      <c r="K279" s="25"/>
      <c r="L279" s="25"/>
      <c r="M279" s="28">
        <f>0</f>
        <v>0</v>
      </c>
      <c r="N279" s="22">
        <f t="shared" si="15"/>
        <v>41400</v>
      </c>
      <c r="O279" s="22">
        <f t="shared" si="16"/>
        <v>0</v>
      </c>
      <c r="P279" s="22">
        <f t="shared" si="17"/>
        <v>41400</v>
      </c>
    </row>
    <row r="280" spans="1:16" ht="132" x14ac:dyDescent="0.2">
      <c r="A280" s="12">
        <v>274</v>
      </c>
      <c r="B280" s="2" t="s">
        <v>485</v>
      </c>
      <c r="C280" s="2" t="s">
        <v>19</v>
      </c>
      <c r="D280" s="2" t="s">
        <v>486</v>
      </c>
      <c r="E280" s="3" t="s">
        <v>50</v>
      </c>
      <c r="F280" s="3" t="s">
        <v>50</v>
      </c>
      <c r="G280" s="3" t="s">
        <v>23</v>
      </c>
      <c r="H280" s="3" t="s">
        <v>24</v>
      </c>
      <c r="I280" s="25">
        <v>65</v>
      </c>
      <c r="J280" s="25">
        <v>12</v>
      </c>
      <c r="K280" s="25"/>
      <c r="L280" s="25"/>
      <c r="M280" s="28">
        <v>0</v>
      </c>
      <c r="N280" s="22">
        <f t="shared" si="15"/>
        <v>117000</v>
      </c>
      <c r="O280" s="22">
        <f t="shared" si="16"/>
        <v>0</v>
      </c>
      <c r="P280" s="22">
        <f t="shared" si="17"/>
        <v>117000</v>
      </c>
    </row>
    <row r="281" spans="1:16" ht="96" x14ac:dyDescent="0.2">
      <c r="A281" s="12">
        <v>275</v>
      </c>
      <c r="B281" s="2" t="s">
        <v>487</v>
      </c>
      <c r="C281" s="2" t="s">
        <v>19</v>
      </c>
      <c r="D281" s="2" t="s">
        <v>488</v>
      </c>
      <c r="E281" s="3" t="s">
        <v>50</v>
      </c>
      <c r="F281" s="3" t="s">
        <v>86</v>
      </c>
      <c r="G281" s="3" t="s">
        <v>23</v>
      </c>
      <c r="H281" s="3" t="s">
        <v>24</v>
      </c>
      <c r="I281" s="26">
        <v>80</v>
      </c>
      <c r="J281" s="26">
        <v>12</v>
      </c>
      <c r="K281" s="26"/>
      <c r="L281" s="26"/>
      <c r="M281" s="28">
        <v>0</v>
      </c>
      <c r="N281" s="22">
        <f t="shared" si="15"/>
        <v>144000</v>
      </c>
      <c r="O281" s="22">
        <f t="shared" si="16"/>
        <v>0</v>
      </c>
      <c r="P281" s="22">
        <f t="shared" si="17"/>
        <v>144000</v>
      </c>
    </row>
    <row r="282" spans="1:16" ht="96" x14ac:dyDescent="0.2">
      <c r="A282" s="12">
        <v>276</v>
      </c>
      <c r="B282" s="2" t="s">
        <v>489</v>
      </c>
      <c r="C282" s="2" t="s">
        <v>19</v>
      </c>
      <c r="D282" s="2" t="s">
        <v>490</v>
      </c>
      <c r="E282" s="3" t="s">
        <v>50</v>
      </c>
      <c r="F282" s="3" t="s">
        <v>92</v>
      </c>
      <c r="G282" s="3" t="s">
        <v>22</v>
      </c>
      <c r="H282" s="3" t="s">
        <v>28</v>
      </c>
      <c r="I282" s="26">
        <v>15</v>
      </c>
      <c r="J282" s="26">
        <v>12</v>
      </c>
      <c r="K282" s="26"/>
      <c r="L282" s="26"/>
      <c r="M282" s="28">
        <f>0</f>
        <v>0</v>
      </c>
      <c r="N282" s="22">
        <f t="shared" si="15"/>
        <v>27000</v>
      </c>
      <c r="O282" s="22">
        <f t="shared" si="16"/>
        <v>0</v>
      </c>
      <c r="P282" s="22">
        <f t="shared" si="17"/>
        <v>27000</v>
      </c>
    </row>
    <row r="283" spans="1:16" ht="108" x14ac:dyDescent="0.2">
      <c r="A283" s="12">
        <v>277</v>
      </c>
      <c r="B283" s="2" t="s">
        <v>491</v>
      </c>
      <c r="C283" s="2" t="s">
        <v>19</v>
      </c>
      <c r="D283" s="2" t="s">
        <v>492</v>
      </c>
      <c r="E283" s="3" t="s">
        <v>50</v>
      </c>
      <c r="F283" s="3" t="s">
        <v>23</v>
      </c>
      <c r="G283" s="3" t="s">
        <v>34</v>
      </c>
      <c r="H283" s="3" t="s">
        <v>36</v>
      </c>
      <c r="I283" s="26">
        <v>45</v>
      </c>
      <c r="J283" s="26">
        <v>12</v>
      </c>
      <c r="K283" s="26"/>
      <c r="L283" s="26"/>
      <c r="M283" s="28">
        <f>0</f>
        <v>0</v>
      </c>
      <c r="N283" s="22">
        <f t="shared" si="15"/>
        <v>81000</v>
      </c>
      <c r="O283" s="22">
        <f t="shared" si="16"/>
        <v>0</v>
      </c>
      <c r="P283" s="22">
        <f t="shared" si="17"/>
        <v>81000</v>
      </c>
    </row>
    <row r="284" spans="1:16" ht="108" x14ac:dyDescent="0.2">
      <c r="A284" s="12">
        <v>278</v>
      </c>
      <c r="B284" s="4" t="s">
        <v>493</v>
      </c>
      <c r="C284" s="4" t="s">
        <v>19</v>
      </c>
      <c r="D284" s="4" t="s">
        <v>494</v>
      </c>
      <c r="E284" s="3" t="s">
        <v>50</v>
      </c>
      <c r="F284" s="3" t="s">
        <v>68</v>
      </c>
      <c r="G284" s="3" t="s">
        <v>23</v>
      </c>
      <c r="H284" s="3" t="s">
        <v>24</v>
      </c>
      <c r="I284" s="26">
        <v>40</v>
      </c>
      <c r="J284" s="26">
        <v>12</v>
      </c>
      <c r="K284" s="26"/>
      <c r="L284" s="26"/>
      <c r="M284" s="28">
        <v>0</v>
      </c>
      <c r="N284" s="22">
        <f t="shared" si="15"/>
        <v>72000</v>
      </c>
      <c r="O284" s="22">
        <f t="shared" si="16"/>
        <v>0</v>
      </c>
      <c r="P284" s="22">
        <f t="shared" si="17"/>
        <v>72000</v>
      </c>
    </row>
    <row r="285" spans="1:16" ht="132" x14ac:dyDescent="0.2">
      <c r="A285" s="12">
        <v>279</v>
      </c>
      <c r="B285" s="4" t="s">
        <v>495</v>
      </c>
      <c r="C285" s="4" t="s">
        <v>19</v>
      </c>
      <c r="D285" s="4" t="s">
        <v>496</v>
      </c>
      <c r="E285" s="3" t="s">
        <v>50</v>
      </c>
      <c r="F285" s="3" t="s">
        <v>22</v>
      </c>
      <c r="G285" s="3" t="s">
        <v>22</v>
      </c>
      <c r="H285" s="3" t="s">
        <v>28</v>
      </c>
      <c r="I285" s="26">
        <v>32</v>
      </c>
      <c r="J285" s="26">
        <v>12</v>
      </c>
      <c r="K285" s="26"/>
      <c r="L285" s="26"/>
      <c r="M285" s="28">
        <f>0</f>
        <v>0</v>
      </c>
      <c r="N285" s="22">
        <f t="shared" si="15"/>
        <v>57600</v>
      </c>
      <c r="O285" s="22">
        <f t="shared" si="16"/>
        <v>0</v>
      </c>
      <c r="P285" s="22">
        <f t="shared" si="17"/>
        <v>57600</v>
      </c>
    </row>
    <row r="286" spans="1:16" ht="120" x14ac:dyDescent="0.2">
      <c r="A286" s="12">
        <v>280</v>
      </c>
      <c r="B286" s="2" t="s">
        <v>497</v>
      </c>
      <c r="C286" s="2" t="s">
        <v>19</v>
      </c>
      <c r="D286" s="2" t="s">
        <v>498</v>
      </c>
      <c r="E286" s="3" t="s">
        <v>53</v>
      </c>
      <c r="F286" s="3" t="s">
        <v>21</v>
      </c>
      <c r="G286" s="3" t="s">
        <v>23</v>
      </c>
      <c r="H286" s="3" t="s">
        <v>36</v>
      </c>
      <c r="I286" s="18">
        <v>15</v>
      </c>
      <c r="J286" s="25">
        <v>12</v>
      </c>
      <c r="K286" s="18"/>
      <c r="L286" s="25"/>
      <c r="M286" s="28">
        <v>0</v>
      </c>
      <c r="N286" s="22">
        <f t="shared" si="15"/>
        <v>27000</v>
      </c>
      <c r="O286" s="22">
        <f t="shared" si="16"/>
        <v>0</v>
      </c>
      <c r="P286" s="22">
        <f t="shared" si="17"/>
        <v>27000</v>
      </c>
    </row>
    <row r="287" spans="1:16" ht="84" x14ac:dyDescent="0.2">
      <c r="A287" s="12">
        <v>281</v>
      </c>
      <c r="B287" s="2" t="s">
        <v>499</v>
      </c>
      <c r="C287" s="2" t="s">
        <v>19</v>
      </c>
      <c r="D287" s="2" t="s">
        <v>500</v>
      </c>
      <c r="E287" s="3" t="s">
        <v>53</v>
      </c>
      <c r="F287" s="3" t="s">
        <v>83</v>
      </c>
      <c r="G287" s="3" t="s">
        <v>23</v>
      </c>
      <c r="H287" s="3" t="s">
        <v>24</v>
      </c>
      <c r="I287" s="18">
        <v>67</v>
      </c>
      <c r="J287" s="25">
        <v>12</v>
      </c>
      <c r="K287" s="18"/>
      <c r="L287" s="25"/>
      <c r="M287" s="28">
        <v>0</v>
      </c>
      <c r="N287" s="22">
        <f t="shared" si="15"/>
        <v>120600</v>
      </c>
      <c r="O287" s="22">
        <f t="shared" si="16"/>
        <v>0</v>
      </c>
      <c r="P287" s="22">
        <f t="shared" si="17"/>
        <v>120600</v>
      </c>
    </row>
    <row r="288" spans="1:16" ht="72" x14ac:dyDescent="0.2">
      <c r="A288" s="12">
        <v>282</v>
      </c>
      <c r="B288" s="2" t="s">
        <v>501</v>
      </c>
      <c r="C288" s="2" t="s">
        <v>19</v>
      </c>
      <c r="D288" s="2" t="s">
        <v>500</v>
      </c>
      <c r="E288" s="3" t="s">
        <v>53</v>
      </c>
      <c r="F288" s="3" t="s">
        <v>83</v>
      </c>
      <c r="G288" s="3" t="s">
        <v>23</v>
      </c>
      <c r="H288" s="3" t="s">
        <v>24</v>
      </c>
      <c r="I288" s="18">
        <v>17</v>
      </c>
      <c r="J288" s="25">
        <v>12</v>
      </c>
      <c r="K288" s="18"/>
      <c r="L288" s="25"/>
      <c r="M288" s="28">
        <v>0</v>
      </c>
      <c r="N288" s="22">
        <f t="shared" si="15"/>
        <v>30600</v>
      </c>
      <c r="O288" s="22">
        <f t="shared" si="16"/>
        <v>0</v>
      </c>
      <c r="P288" s="22">
        <f t="shared" si="17"/>
        <v>30600</v>
      </c>
    </row>
    <row r="289" spans="1:16" ht="84" x14ac:dyDescent="0.2">
      <c r="A289" s="12">
        <v>283</v>
      </c>
      <c r="B289" s="2" t="s">
        <v>502</v>
      </c>
      <c r="C289" s="2" t="s">
        <v>19</v>
      </c>
      <c r="D289" s="2" t="s">
        <v>500</v>
      </c>
      <c r="E289" s="3" t="s">
        <v>53</v>
      </c>
      <c r="F289" s="3" t="s">
        <v>83</v>
      </c>
      <c r="G289" s="3" t="s">
        <v>23</v>
      </c>
      <c r="H289" s="3" t="s">
        <v>24</v>
      </c>
      <c r="I289" s="18">
        <v>15</v>
      </c>
      <c r="J289" s="25">
        <v>12</v>
      </c>
      <c r="K289" s="18"/>
      <c r="L289" s="25"/>
      <c r="M289" s="28">
        <v>0</v>
      </c>
      <c r="N289" s="22">
        <f t="shared" si="15"/>
        <v>27000</v>
      </c>
      <c r="O289" s="22">
        <f t="shared" si="16"/>
        <v>0</v>
      </c>
      <c r="P289" s="22">
        <f t="shared" si="17"/>
        <v>27000</v>
      </c>
    </row>
    <row r="290" spans="1:16" ht="84" x14ac:dyDescent="0.2">
      <c r="A290" s="12">
        <v>284</v>
      </c>
      <c r="B290" s="2" t="s">
        <v>503</v>
      </c>
      <c r="C290" s="2" t="s">
        <v>19</v>
      </c>
      <c r="D290" s="2" t="s">
        <v>504</v>
      </c>
      <c r="E290" s="3" t="s">
        <v>53</v>
      </c>
      <c r="F290" s="3" t="s">
        <v>205</v>
      </c>
      <c r="G290" s="3" t="s">
        <v>23</v>
      </c>
      <c r="H290" s="3" t="s">
        <v>24</v>
      </c>
      <c r="I290" s="18">
        <v>26</v>
      </c>
      <c r="J290" s="25">
        <v>12</v>
      </c>
      <c r="K290" s="18">
        <v>4</v>
      </c>
      <c r="L290" s="25">
        <v>12</v>
      </c>
      <c r="M290" s="28">
        <v>0</v>
      </c>
      <c r="N290" s="22">
        <f t="shared" si="15"/>
        <v>46800</v>
      </c>
      <c r="O290" s="22">
        <f t="shared" si="16"/>
        <v>24000</v>
      </c>
      <c r="P290" s="22">
        <f t="shared" si="17"/>
        <v>70800</v>
      </c>
    </row>
    <row r="291" spans="1:16" ht="84" x14ac:dyDescent="0.2">
      <c r="A291" s="12">
        <v>285</v>
      </c>
      <c r="B291" s="2" t="s">
        <v>505</v>
      </c>
      <c r="C291" s="2" t="s">
        <v>19</v>
      </c>
      <c r="D291" s="2" t="s">
        <v>504</v>
      </c>
      <c r="E291" s="3" t="s">
        <v>53</v>
      </c>
      <c r="F291" s="3" t="s">
        <v>205</v>
      </c>
      <c r="G291" s="3" t="s">
        <v>23</v>
      </c>
      <c r="H291" s="3" t="s">
        <v>24</v>
      </c>
      <c r="I291" s="18">
        <v>23</v>
      </c>
      <c r="J291" s="25">
        <v>12</v>
      </c>
      <c r="K291" s="18"/>
      <c r="L291" s="25"/>
      <c r="M291" s="28">
        <v>0</v>
      </c>
      <c r="N291" s="22">
        <f t="shared" si="15"/>
        <v>41400</v>
      </c>
      <c r="O291" s="22">
        <f t="shared" si="16"/>
        <v>0</v>
      </c>
      <c r="P291" s="22">
        <f t="shared" si="17"/>
        <v>41400</v>
      </c>
    </row>
    <row r="292" spans="1:16" ht="60" x14ac:dyDescent="0.2">
      <c r="A292" s="12">
        <v>286</v>
      </c>
      <c r="B292" s="2" t="s">
        <v>506</v>
      </c>
      <c r="C292" s="2" t="s">
        <v>19</v>
      </c>
      <c r="D292" s="2" t="s">
        <v>507</v>
      </c>
      <c r="E292" s="3" t="s">
        <v>53</v>
      </c>
      <c r="F292" s="3" t="s">
        <v>21</v>
      </c>
      <c r="G292" s="3" t="s">
        <v>98</v>
      </c>
      <c r="H292" s="3" t="s">
        <v>36</v>
      </c>
      <c r="I292" s="25">
        <v>30</v>
      </c>
      <c r="J292" s="25">
        <v>12</v>
      </c>
      <c r="K292" s="25"/>
      <c r="L292" s="25"/>
      <c r="M292" s="28">
        <v>0.8</v>
      </c>
      <c r="N292" s="22">
        <f t="shared" si="15"/>
        <v>54000</v>
      </c>
      <c r="O292" s="22">
        <f t="shared" si="16"/>
        <v>0</v>
      </c>
      <c r="P292" s="22">
        <f t="shared" si="17"/>
        <v>54000</v>
      </c>
    </row>
    <row r="293" spans="1:16" ht="96" x14ac:dyDescent="0.2">
      <c r="A293" s="12">
        <v>287</v>
      </c>
      <c r="B293" s="2" t="s">
        <v>508</v>
      </c>
      <c r="C293" s="2" t="s">
        <v>19</v>
      </c>
      <c r="D293" s="2" t="s">
        <v>509</v>
      </c>
      <c r="E293" s="3" t="s">
        <v>53</v>
      </c>
      <c r="F293" s="3" t="s">
        <v>47</v>
      </c>
      <c r="G293" s="3" t="s">
        <v>34</v>
      </c>
      <c r="H293" s="3" t="s">
        <v>36</v>
      </c>
      <c r="I293" s="25">
        <v>32</v>
      </c>
      <c r="J293" s="25">
        <v>12</v>
      </c>
      <c r="K293" s="25"/>
      <c r="L293" s="25"/>
      <c r="M293" s="28">
        <v>1</v>
      </c>
      <c r="N293" s="22">
        <f t="shared" si="15"/>
        <v>57600</v>
      </c>
      <c r="O293" s="22">
        <f t="shared" si="16"/>
        <v>0</v>
      </c>
      <c r="P293" s="22">
        <f t="shared" si="17"/>
        <v>57600</v>
      </c>
    </row>
    <row r="294" spans="1:16" ht="96" x14ac:dyDescent="0.2">
      <c r="A294" s="12">
        <v>288</v>
      </c>
      <c r="B294" s="2" t="s">
        <v>510</v>
      </c>
      <c r="C294" s="2" t="s">
        <v>19</v>
      </c>
      <c r="D294" s="2" t="s">
        <v>511</v>
      </c>
      <c r="E294" s="3" t="s">
        <v>53</v>
      </c>
      <c r="F294" s="3" t="s">
        <v>170</v>
      </c>
      <c r="G294" s="3" t="s">
        <v>23</v>
      </c>
      <c r="H294" s="3" t="s">
        <v>24</v>
      </c>
      <c r="I294" s="26">
        <v>204</v>
      </c>
      <c r="J294" s="26">
        <v>12</v>
      </c>
      <c r="K294" s="26">
        <v>1</v>
      </c>
      <c r="L294" s="26">
        <v>12</v>
      </c>
      <c r="M294" s="28">
        <v>0.76600000000000001</v>
      </c>
      <c r="N294" s="22">
        <f t="shared" si="15"/>
        <v>367200</v>
      </c>
      <c r="O294" s="22">
        <f t="shared" si="16"/>
        <v>6000</v>
      </c>
      <c r="P294" s="22">
        <f t="shared" si="17"/>
        <v>373200</v>
      </c>
    </row>
    <row r="295" spans="1:16" ht="60" x14ac:dyDescent="0.2">
      <c r="A295" s="12">
        <v>289</v>
      </c>
      <c r="B295" s="2" t="s">
        <v>512</v>
      </c>
      <c r="C295" s="2" t="s">
        <v>513</v>
      </c>
      <c r="D295" s="2" t="s">
        <v>514</v>
      </c>
      <c r="E295" s="3" t="s">
        <v>53</v>
      </c>
      <c r="F295" s="3" t="s">
        <v>31</v>
      </c>
      <c r="G295" s="3" t="s">
        <v>41</v>
      </c>
      <c r="H295" s="3" t="s">
        <v>28</v>
      </c>
      <c r="I295" s="26">
        <v>4</v>
      </c>
      <c r="J295" s="26">
        <v>12</v>
      </c>
      <c r="K295" s="26">
        <v>1</v>
      </c>
      <c r="L295" s="26">
        <v>12</v>
      </c>
      <c r="M295" s="28">
        <v>0</v>
      </c>
      <c r="N295" s="22">
        <f t="shared" si="15"/>
        <v>7200</v>
      </c>
      <c r="O295" s="22">
        <f t="shared" si="16"/>
        <v>6000</v>
      </c>
      <c r="P295" s="22">
        <f t="shared" si="17"/>
        <v>13200</v>
      </c>
    </row>
    <row r="296" spans="1:16" ht="72" x14ac:dyDescent="0.2">
      <c r="A296" s="12">
        <v>290</v>
      </c>
      <c r="B296" s="4" t="s">
        <v>515</v>
      </c>
      <c r="C296" s="4" t="s">
        <v>513</v>
      </c>
      <c r="D296" s="4" t="s">
        <v>514</v>
      </c>
      <c r="E296" s="3" t="s">
        <v>53</v>
      </c>
      <c r="F296" s="3" t="s">
        <v>31</v>
      </c>
      <c r="G296" s="3" t="s">
        <v>41</v>
      </c>
      <c r="H296" s="3" t="s">
        <v>28</v>
      </c>
      <c r="I296" s="26">
        <v>5</v>
      </c>
      <c r="J296" s="26">
        <v>12</v>
      </c>
      <c r="K296" s="26"/>
      <c r="L296" s="26"/>
      <c r="M296" s="28">
        <v>0</v>
      </c>
      <c r="N296" s="22">
        <f t="shared" si="15"/>
        <v>9000</v>
      </c>
      <c r="O296" s="22">
        <f t="shared" si="16"/>
        <v>0</v>
      </c>
      <c r="P296" s="22">
        <f t="shared" si="17"/>
        <v>9000</v>
      </c>
    </row>
    <row r="297" spans="1:16" ht="96" x14ac:dyDescent="0.2">
      <c r="A297" s="12">
        <v>291</v>
      </c>
      <c r="B297" s="13" t="s">
        <v>516</v>
      </c>
      <c r="C297" s="10" t="s">
        <v>19</v>
      </c>
      <c r="D297" s="10" t="s">
        <v>517</v>
      </c>
      <c r="E297" s="3" t="s">
        <v>27</v>
      </c>
      <c r="F297" s="3" t="s">
        <v>80</v>
      </c>
      <c r="G297" s="3" t="s">
        <v>23</v>
      </c>
      <c r="H297" s="3" t="s">
        <v>24</v>
      </c>
      <c r="I297" s="18">
        <v>10</v>
      </c>
      <c r="J297" s="25">
        <v>12</v>
      </c>
      <c r="K297" s="18">
        <v>10</v>
      </c>
      <c r="L297" s="25">
        <v>12</v>
      </c>
      <c r="M297" s="28">
        <v>0</v>
      </c>
      <c r="N297" s="22">
        <f t="shared" si="15"/>
        <v>18000</v>
      </c>
      <c r="O297" s="22">
        <f t="shared" si="16"/>
        <v>60000</v>
      </c>
      <c r="P297" s="22">
        <f t="shared" si="17"/>
        <v>78000</v>
      </c>
    </row>
    <row r="298" spans="1:16" ht="108" x14ac:dyDescent="0.2">
      <c r="A298" s="12">
        <v>292</v>
      </c>
      <c r="B298" s="13" t="s">
        <v>518</v>
      </c>
      <c r="C298" s="10" t="s">
        <v>19</v>
      </c>
      <c r="D298" s="10" t="s">
        <v>517</v>
      </c>
      <c r="E298" s="3" t="s">
        <v>27</v>
      </c>
      <c r="F298" s="3" t="s">
        <v>80</v>
      </c>
      <c r="G298" s="3" t="s">
        <v>23</v>
      </c>
      <c r="H298" s="3" t="s">
        <v>24</v>
      </c>
      <c r="I298" s="18">
        <v>0</v>
      </c>
      <c r="J298" s="25">
        <v>0</v>
      </c>
      <c r="K298" s="18">
        <v>10</v>
      </c>
      <c r="L298" s="25">
        <v>12</v>
      </c>
      <c r="M298" s="28">
        <v>0</v>
      </c>
      <c r="N298" s="22">
        <f t="shared" si="15"/>
        <v>0</v>
      </c>
      <c r="O298" s="22">
        <f t="shared" si="16"/>
        <v>60000</v>
      </c>
      <c r="P298" s="22">
        <f t="shared" si="17"/>
        <v>60000</v>
      </c>
    </row>
    <row r="299" spans="1:16" ht="96" x14ac:dyDescent="0.2">
      <c r="A299" s="12">
        <v>293</v>
      </c>
      <c r="B299" s="13" t="s">
        <v>519</v>
      </c>
      <c r="C299" s="10" t="s">
        <v>19</v>
      </c>
      <c r="D299" s="10" t="s">
        <v>517</v>
      </c>
      <c r="E299" s="3" t="s">
        <v>27</v>
      </c>
      <c r="F299" s="3" t="s">
        <v>80</v>
      </c>
      <c r="G299" s="3" t="s">
        <v>23</v>
      </c>
      <c r="H299" s="3" t="s">
        <v>24</v>
      </c>
      <c r="I299" s="18">
        <v>11</v>
      </c>
      <c r="J299" s="25">
        <v>12</v>
      </c>
      <c r="K299" s="18">
        <v>10</v>
      </c>
      <c r="L299" s="25">
        <v>12</v>
      </c>
      <c r="M299" s="28">
        <v>0</v>
      </c>
      <c r="N299" s="22">
        <f t="shared" si="15"/>
        <v>19800</v>
      </c>
      <c r="O299" s="22">
        <f t="shared" si="16"/>
        <v>60000</v>
      </c>
      <c r="P299" s="22">
        <f t="shared" si="17"/>
        <v>79800</v>
      </c>
    </row>
    <row r="300" spans="1:16" ht="84" x14ac:dyDescent="0.2">
      <c r="A300" s="12">
        <v>294</v>
      </c>
      <c r="B300" s="13" t="s">
        <v>520</v>
      </c>
      <c r="C300" s="10" t="s">
        <v>19</v>
      </c>
      <c r="D300" s="10" t="s">
        <v>517</v>
      </c>
      <c r="E300" s="3" t="s">
        <v>27</v>
      </c>
      <c r="F300" s="3" t="s">
        <v>80</v>
      </c>
      <c r="G300" s="3" t="s">
        <v>23</v>
      </c>
      <c r="H300" s="3" t="s">
        <v>24</v>
      </c>
      <c r="I300" s="18">
        <v>0</v>
      </c>
      <c r="J300" s="25">
        <v>0</v>
      </c>
      <c r="K300" s="18">
        <v>5</v>
      </c>
      <c r="L300" s="25">
        <v>12</v>
      </c>
      <c r="M300" s="28">
        <v>0</v>
      </c>
      <c r="N300" s="22">
        <f t="shared" si="15"/>
        <v>0</v>
      </c>
      <c r="O300" s="22">
        <f t="shared" si="16"/>
        <v>30000</v>
      </c>
      <c r="P300" s="22">
        <f t="shared" si="17"/>
        <v>30000</v>
      </c>
    </row>
    <row r="301" spans="1:16" ht="108" x14ac:dyDescent="0.2">
      <c r="A301" s="12">
        <v>295</v>
      </c>
      <c r="B301" s="13" t="s">
        <v>521</v>
      </c>
      <c r="C301" s="10" t="s">
        <v>19</v>
      </c>
      <c r="D301" s="10" t="s">
        <v>517</v>
      </c>
      <c r="E301" s="3" t="s">
        <v>27</v>
      </c>
      <c r="F301" s="3" t="s">
        <v>80</v>
      </c>
      <c r="G301" s="3" t="s">
        <v>23</v>
      </c>
      <c r="H301" s="3" t="s">
        <v>24</v>
      </c>
      <c r="I301" s="18">
        <v>3</v>
      </c>
      <c r="J301" s="25">
        <v>12</v>
      </c>
      <c r="K301" s="18">
        <v>5</v>
      </c>
      <c r="L301" s="25">
        <v>12</v>
      </c>
      <c r="M301" s="28">
        <v>0</v>
      </c>
      <c r="N301" s="22">
        <f t="shared" si="15"/>
        <v>5400</v>
      </c>
      <c r="O301" s="22">
        <f t="shared" si="16"/>
        <v>30000</v>
      </c>
      <c r="P301" s="22">
        <f t="shared" si="17"/>
        <v>35400</v>
      </c>
    </row>
    <row r="302" spans="1:16" ht="108" x14ac:dyDescent="0.2">
      <c r="A302" s="12">
        <v>296</v>
      </c>
      <c r="B302" s="13" t="s">
        <v>522</v>
      </c>
      <c r="C302" s="10" t="s">
        <v>19</v>
      </c>
      <c r="D302" s="10" t="s">
        <v>517</v>
      </c>
      <c r="E302" s="3" t="s">
        <v>27</v>
      </c>
      <c r="F302" s="3" t="s">
        <v>80</v>
      </c>
      <c r="G302" s="3" t="s">
        <v>23</v>
      </c>
      <c r="H302" s="3" t="s">
        <v>24</v>
      </c>
      <c r="I302" s="18">
        <v>0</v>
      </c>
      <c r="J302" s="25">
        <v>0</v>
      </c>
      <c r="K302" s="18">
        <v>3</v>
      </c>
      <c r="L302" s="25">
        <v>12</v>
      </c>
      <c r="M302" s="28">
        <v>0</v>
      </c>
      <c r="N302" s="22">
        <f t="shared" si="15"/>
        <v>0</v>
      </c>
      <c r="O302" s="22">
        <f t="shared" si="16"/>
        <v>18000</v>
      </c>
      <c r="P302" s="22">
        <f t="shared" si="17"/>
        <v>18000</v>
      </c>
    </row>
    <row r="303" spans="1:16" ht="84" x14ac:dyDescent="0.2">
      <c r="A303" s="12">
        <v>297</v>
      </c>
      <c r="B303" s="13" t="s">
        <v>523</v>
      </c>
      <c r="C303" s="10" t="s">
        <v>19</v>
      </c>
      <c r="D303" s="10" t="s">
        <v>517</v>
      </c>
      <c r="E303" s="3" t="s">
        <v>27</v>
      </c>
      <c r="F303" s="3" t="s">
        <v>80</v>
      </c>
      <c r="G303" s="3" t="s">
        <v>23</v>
      </c>
      <c r="H303" s="3" t="s">
        <v>24</v>
      </c>
      <c r="I303" s="18">
        <v>92</v>
      </c>
      <c r="J303" s="25">
        <v>12</v>
      </c>
      <c r="K303" s="18">
        <v>4</v>
      </c>
      <c r="L303" s="25">
        <v>12</v>
      </c>
      <c r="M303" s="28">
        <v>0</v>
      </c>
      <c r="N303" s="22">
        <f t="shared" si="15"/>
        <v>165600</v>
      </c>
      <c r="O303" s="22">
        <f t="shared" si="16"/>
        <v>24000</v>
      </c>
      <c r="P303" s="22">
        <f t="shared" si="17"/>
        <v>189600</v>
      </c>
    </row>
    <row r="304" spans="1:16" ht="84" x14ac:dyDescent="0.2">
      <c r="A304" s="12">
        <v>298</v>
      </c>
      <c r="B304" s="13" t="s">
        <v>524</v>
      </c>
      <c r="C304" s="10" t="s">
        <v>19</v>
      </c>
      <c r="D304" s="10" t="s">
        <v>517</v>
      </c>
      <c r="E304" s="3" t="s">
        <v>27</v>
      </c>
      <c r="F304" s="3" t="s">
        <v>80</v>
      </c>
      <c r="G304" s="3" t="s">
        <v>23</v>
      </c>
      <c r="H304" s="3" t="s">
        <v>24</v>
      </c>
      <c r="I304" s="25">
        <v>37</v>
      </c>
      <c r="J304" s="25">
        <v>12</v>
      </c>
      <c r="K304" s="25">
        <v>7</v>
      </c>
      <c r="L304" s="25">
        <v>12</v>
      </c>
      <c r="M304" s="28">
        <v>0</v>
      </c>
      <c r="N304" s="22">
        <f t="shared" si="15"/>
        <v>66600</v>
      </c>
      <c r="O304" s="22">
        <f t="shared" si="16"/>
        <v>42000</v>
      </c>
      <c r="P304" s="22">
        <f t="shared" si="17"/>
        <v>108600</v>
      </c>
    </row>
    <row r="305" spans="1:16" ht="96" x14ac:dyDescent="0.2">
      <c r="A305" s="12">
        <v>299</v>
      </c>
      <c r="B305" s="13" t="s">
        <v>525</v>
      </c>
      <c r="C305" s="10" t="s">
        <v>19</v>
      </c>
      <c r="D305" s="10" t="s">
        <v>517</v>
      </c>
      <c r="E305" s="3" t="s">
        <v>27</v>
      </c>
      <c r="F305" s="3" t="s">
        <v>80</v>
      </c>
      <c r="G305" s="3" t="s">
        <v>23</v>
      </c>
      <c r="H305" s="3" t="s">
        <v>24</v>
      </c>
      <c r="I305" s="25">
        <v>6</v>
      </c>
      <c r="J305" s="25">
        <v>12</v>
      </c>
      <c r="K305" s="25">
        <v>10</v>
      </c>
      <c r="L305" s="25">
        <v>12</v>
      </c>
      <c r="M305" s="28">
        <v>0</v>
      </c>
      <c r="N305" s="22">
        <f t="shared" si="15"/>
        <v>10800</v>
      </c>
      <c r="O305" s="22">
        <f t="shared" si="16"/>
        <v>60000</v>
      </c>
      <c r="P305" s="22">
        <f t="shared" si="17"/>
        <v>70800</v>
      </c>
    </row>
    <row r="306" spans="1:16" ht="96" x14ac:dyDescent="0.2">
      <c r="A306" s="12">
        <v>300</v>
      </c>
      <c r="B306" s="13" t="s">
        <v>526</v>
      </c>
      <c r="C306" s="10" t="s">
        <v>19</v>
      </c>
      <c r="D306" s="10" t="s">
        <v>517</v>
      </c>
      <c r="E306" s="3" t="s">
        <v>27</v>
      </c>
      <c r="F306" s="3" t="s">
        <v>80</v>
      </c>
      <c r="G306" s="3" t="s">
        <v>23</v>
      </c>
      <c r="H306" s="3" t="s">
        <v>24</v>
      </c>
      <c r="I306" s="27">
        <v>16</v>
      </c>
      <c r="J306" s="27">
        <v>12</v>
      </c>
      <c r="K306" s="27">
        <v>6</v>
      </c>
      <c r="L306" s="27">
        <v>12</v>
      </c>
      <c r="M306" s="28">
        <v>0</v>
      </c>
      <c r="N306" s="22">
        <f t="shared" si="15"/>
        <v>28800</v>
      </c>
      <c r="O306" s="22">
        <f t="shared" si="16"/>
        <v>36000</v>
      </c>
      <c r="P306" s="22">
        <f t="shared" si="17"/>
        <v>64800</v>
      </c>
    </row>
    <row r="307" spans="1:16" ht="108" x14ac:dyDescent="0.2">
      <c r="A307" s="12">
        <v>301</v>
      </c>
      <c r="B307" s="13" t="s">
        <v>527</v>
      </c>
      <c r="C307" s="10" t="s">
        <v>19</v>
      </c>
      <c r="D307" s="10" t="s">
        <v>517</v>
      </c>
      <c r="E307" s="3" t="s">
        <v>27</v>
      </c>
      <c r="F307" s="3" t="s">
        <v>80</v>
      </c>
      <c r="G307" s="3" t="s">
        <v>23</v>
      </c>
      <c r="H307" s="3" t="s">
        <v>24</v>
      </c>
      <c r="I307" s="27">
        <v>86</v>
      </c>
      <c r="J307" s="27">
        <v>12</v>
      </c>
      <c r="K307" s="27">
        <v>10</v>
      </c>
      <c r="L307" s="27">
        <v>12</v>
      </c>
      <c r="M307" s="28">
        <v>0</v>
      </c>
      <c r="N307" s="22">
        <f t="shared" si="15"/>
        <v>154800</v>
      </c>
      <c r="O307" s="22">
        <f t="shared" si="16"/>
        <v>60000</v>
      </c>
      <c r="P307" s="22">
        <f t="shared" si="17"/>
        <v>214800</v>
      </c>
    </row>
    <row r="308" spans="1:16" ht="108" x14ac:dyDescent="0.2">
      <c r="A308" s="12">
        <v>302</v>
      </c>
      <c r="B308" s="13" t="s">
        <v>528</v>
      </c>
      <c r="C308" s="10" t="s">
        <v>19</v>
      </c>
      <c r="D308" s="10" t="s">
        <v>517</v>
      </c>
      <c r="E308" s="3" t="s">
        <v>27</v>
      </c>
      <c r="F308" s="3" t="s">
        <v>80</v>
      </c>
      <c r="G308" s="3" t="s">
        <v>23</v>
      </c>
      <c r="H308" s="3" t="s">
        <v>24</v>
      </c>
      <c r="I308" s="27">
        <v>86</v>
      </c>
      <c r="J308" s="27">
        <v>12</v>
      </c>
      <c r="K308" s="27">
        <v>10</v>
      </c>
      <c r="L308" s="27">
        <v>12</v>
      </c>
      <c r="M308" s="28">
        <v>0</v>
      </c>
      <c r="N308" s="22">
        <f t="shared" si="15"/>
        <v>154800</v>
      </c>
      <c r="O308" s="22">
        <f t="shared" si="16"/>
        <v>60000</v>
      </c>
      <c r="P308" s="22">
        <f t="shared" si="17"/>
        <v>214800</v>
      </c>
    </row>
    <row r="309" spans="1:16" ht="108" x14ac:dyDescent="0.2">
      <c r="A309" s="12">
        <v>303</v>
      </c>
      <c r="B309" s="13" t="s">
        <v>529</v>
      </c>
      <c r="C309" s="10" t="s">
        <v>19</v>
      </c>
      <c r="D309" s="10" t="s">
        <v>517</v>
      </c>
      <c r="E309" s="3" t="s">
        <v>27</v>
      </c>
      <c r="F309" s="3" t="s">
        <v>80</v>
      </c>
      <c r="G309" s="3" t="s">
        <v>23</v>
      </c>
      <c r="H309" s="3" t="s">
        <v>24</v>
      </c>
      <c r="I309" s="18">
        <v>86</v>
      </c>
      <c r="J309" s="25">
        <v>12</v>
      </c>
      <c r="K309" s="18">
        <v>10</v>
      </c>
      <c r="L309" s="25">
        <v>12</v>
      </c>
      <c r="M309" s="28">
        <v>0</v>
      </c>
      <c r="N309" s="22">
        <f t="shared" si="15"/>
        <v>154800</v>
      </c>
      <c r="O309" s="22">
        <f t="shared" si="16"/>
        <v>60000</v>
      </c>
      <c r="P309" s="22">
        <f t="shared" si="17"/>
        <v>214800</v>
      </c>
    </row>
    <row r="310" spans="1:16" ht="108" x14ac:dyDescent="0.2">
      <c r="A310" s="12">
        <v>304</v>
      </c>
      <c r="B310" s="13" t="s">
        <v>530</v>
      </c>
      <c r="C310" s="2" t="s">
        <v>19</v>
      </c>
      <c r="D310" s="2" t="s">
        <v>531</v>
      </c>
      <c r="E310" s="3" t="s">
        <v>27</v>
      </c>
      <c r="F310" s="3" t="s">
        <v>205</v>
      </c>
      <c r="G310" s="3" t="s">
        <v>23</v>
      </c>
      <c r="H310" s="3" t="s">
        <v>24</v>
      </c>
      <c r="I310" s="25">
        <v>55</v>
      </c>
      <c r="J310" s="25">
        <v>12</v>
      </c>
      <c r="K310" s="25"/>
      <c r="L310" s="25"/>
      <c r="M310" s="28">
        <v>0</v>
      </c>
      <c r="N310" s="22">
        <f t="shared" si="15"/>
        <v>99000</v>
      </c>
      <c r="O310" s="22">
        <f t="shared" si="16"/>
        <v>0</v>
      </c>
      <c r="P310" s="22">
        <f t="shared" si="17"/>
        <v>99000</v>
      </c>
    </row>
    <row r="311" spans="1:16" ht="108" x14ac:dyDescent="0.2">
      <c r="A311" s="12">
        <v>305</v>
      </c>
      <c r="B311" s="13" t="s">
        <v>532</v>
      </c>
      <c r="C311" s="2" t="s">
        <v>19</v>
      </c>
      <c r="D311" s="2" t="s">
        <v>531</v>
      </c>
      <c r="E311" s="3" t="s">
        <v>27</v>
      </c>
      <c r="F311" s="3" t="s">
        <v>205</v>
      </c>
      <c r="G311" s="3" t="s">
        <v>23</v>
      </c>
      <c r="H311" s="3" t="s">
        <v>24</v>
      </c>
      <c r="I311" s="25">
        <v>50</v>
      </c>
      <c r="J311" s="25">
        <v>12</v>
      </c>
      <c r="K311" s="25"/>
      <c r="L311" s="25"/>
      <c r="M311" s="28">
        <v>0</v>
      </c>
      <c r="N311" s="22">
        <f t="shared" si="15"/>
        <v>90000</v>
      </c>
      <c r="O311" s="22">
        <f t="shared" si="16"/>
        <v>0</v>
      </c>
      <c r="P311" s="22">
        <f t="shared" si="17"/>
        <v>90000</v>
      </c>
    </row>
    <row r="312" spans="1:16" ht="84" x14ac:dyDescent="0.2">
      <c r="A312" s="12">
        <v>306</v>
      </c>
      <c r="B312" s="13" t="s">
        <v>533</v>
      </c>
      <c r="C312" s="2" t="s">
        <v>19</v>
      </c>
      <c r="D312" s="2" t="s">
        <v>531</v>
      </c>
      <c r="E312" s="3" t="s">
        <v>27</v>
      </c>
      <c r="F312" s="3" t="s">
        <v>205</v>
      </c>
      <c r="G312" s="3" t="s">
        <v>23</v>
      </c>
      <c r="H312" s="3" t="s">
        <v>24</v>
      </c>
      <c r="I312" s="25">
        <v>80</v>
      </c>
      <c r="J312" s="25">
        <v>12</v>
      </c>
      <c r="K312" s="25"/>
      <c r="L312" s="25"/>
      <c r="M312" s="28">
        <v>0</v>
      </c>
      <c r="N312" s="22">
        <f t="shared" si="15"/>
        <v>144000</v>
      </c>
      <c r="O312" s="22">
        <f t="shared" si="16"/>
        <v>0</v>
      </c>
      <c r="P312" s="22">
        <f t="shared" si="17"/>
        <v>144000</v>
      </c>
    </row>
    <row r="313" spans="1:16" ht="108" x14ac:dyDescent="0.2">
      <c r="A313" s="12">
        <v>307</v>
      </c>
      <c r="B313" s="13" t="s">
        <v>534</v>
      </c>
      <c r="C313" s="2" t="s">
        <v>19</v>
      </c>
      <c r="D313" s="2" t="s">
        <v>531</v>
      </c>
      <c r="E313" s="3" t="s">
        <v>27</v>
      </c>
      <c r="F313" s="3" t="s">
        <v>205</v>
      </c>
      <c r="G313" s="3" t="s">
        <v>23</v>
      </c>
      <c r="H313" s="3" t="s">
        <v>24</v>
      </c>
      <c r="I313" s="26">
        <v>52</v>
      </c>
      <c r="J313" s="26">
        <v>12</v>
      </c>
      <c r="K313" s="26"/>
      <c r="L313" s="26"/>
      <c r="M313" s="28">
        <v>0</v>
      </c>
      <c r="N313" s="22">
        <f t="shared" si="15"/>
        <v>93600</v>
      </c>
      <c r="O313" s="22">
        <f t="shared" si="16"/>
        <v>0</v>
      </c>
      <c r="P313" s="22">
        <f t="shared" si="17"/>
        <v>93600</v>
      </c>
    </row>
    <row r="314" spans="1:16" ht="120" x14ac:dyDescent="0.2">
      <c r="A314" s="12">
        <v>308</v>
      </c>
      <c r="B314" s="13" t="s">
        <v>535</v>
      </c>
      <c r="C314" s="2" t="s">
        <v>19</v>
      </c>
      <c r="D314" s="2" t="s">
        <v>536</v>
      </c>
      <c r="E314" s="3" t="s">
        <v>27</v>
      </c>
      <c r="F314" s="3" t="s">
        <v>83</v>
      </c>
      <c r="G314" s="3" t="s">
        <v>68</v>
      </c>
      <c r="H314" s="3" t="s">
        <v>28</v>
      </c>
      <c r="I314" s="26">
        <v>13</v>
      </c>
      <c r="J314" s="26">
        <v>12</v>
      </c>
      <c r="K314" s="26">
        <v>1</v>
      </c>
      <c r="L314" s="26">
        <v>12</v>
      </c>
      <c r="M314" s="28">
        <v>0</v>
      </c>
      <c r="N314" s="22">
        <f t="shared" si="15"/>
        <v>23400</v>
      </c>
      <c r="O314" s="22">
        <f t="shared" si="16"/>
        <v>6000</v>
      </c>
      <c r="P314" s="22">
        <f t="shared" si="17"/>
        <v>29400</v>
      </c>
    </row>
    <row r="315" spans="1:16" ht="84" x14ac:dyDescent="0.2">
      <c r="A315" s="12">
        <v>309</v>
      </c>
      <c r="B315" s="13" t="s">
        <v>537</v>
      </c>
      <c r="C315" s="2" t="s">
        <v>19</v>
      </c>
      <c r="D315" s="2" t="s">
        <v>538</v>
      </c>
      <c r="E315" s="3" t="s">
        <v>27</v>
      </c>
      <c r="F315" s="3" t="s">
        <v>165</v>
      </c>
      <c r="G315" s="3" t="s">
        <v>98</v>
      </c>
      <c r="H315" s="3" t="s">
        <v>28</v>
      </c>
      <c r="I315" s="26">
        <v>45</v>
      </c>
      <c r="J315" s="26">
        <v>12</v>
      </c>
      <c r="K315" s="26"/>
      <c r="L315" s="26"/>
      <c r="M315" s="28">
        <v>0</v>
      </c>
      <c r="N315" s="22">
        <f t="shared" si="15"/>
        <v>81000</v>
      </c>
      <c r="O315" s="22">
        <f t="shared" si="16"/>
        <v>0</v>
      </c>
      <c r="P315" s="22">
        <f t="shared" si="17"/>
        <v>81000</v>
      </c>
    </row>
    <row r="316" spans="1:16" ht="72" x14ac:dyDescent="0.2">
      <c r="A316" s="12">
        <v>310</v>
      </c>
      <c r="B316" s="13" t="s">
        <v>539</v>
      </c>
      <c r="C316" s="2" t="s">
        <v>19</v>
      </c>
      <c r="D316" s="2" t="s">
        <v>540</v>
      </c>
      <c r="E316" s="3" t="s">
        <v>27</v>
      </c>
      <c r="F316" s="3" t="s">
        <v>47</v>
      </c>
      <c r="G316" s="3" t="s">
        <v>41</v>
      </c>
      <c r="H316" s="3" t="s">
        <v>24</v>
      </c>
      <c r="I316" s="26">
        <v>48</v>
      </c>
      <c r="J316" s="26">
        <v>12</v>
      </c>
      <c r="K316" s="26"/>
      <c r="L316" s="26"/>
      <c r="M316" s="28">
        <v>0</v>
      </c>
      <c r="N316" s="22">
        <f t="shared" si="15"/>
        <v>86400</v>
      </c>
      <c r="O316" s="22">
        <f t="shared" si="16"/>
        <v>0</v>
      </c>
      <c r="P316" s="22">
        <f t="shared" si="17"/>
        <v>86400</v>
      </c>
    </row>
    <row r="317" spans="1:16" ht="84" x14ac:dyDescent="0.2">
      <c r="A317" s="12">
        <v>311</v>
      </c>
      <c r="B317" s="13" t="s">
        <v>541</v>
      </c>
      <c r="C317" s="2" t="s">
        <v>19</v>
      </c>
      <c r="D317" s="2" t="s">
        <v>542</v>
      </c>
      <c r="E317" s="3" t="s">
        <v>27</v>
      </c>
      <c r="F317" s="3" t="s">
        <v>31</v>
      </c>
      <c r="G317" s="3" t="s">
        <v>23</v>
      </c>
      <c r="H317" s="3" t="s">
        <v>24</v>
      </c>
      <c r="I317" s="26">
        <v>16</v>
      </c>
      <c r="J317" s="26">
        <v>12</v>
      </c>
      <c r="K317" s="26"/>
      <c r="L317" s="26"/>
      <c r="M317" s="38">
        <f>1</f>
        <v>1</v>
      </c>
      <c r="N317" s="22">
        <f t="shared" si="15"/>
        <v>28800</v>
      </c>
      <c r="O317" s="22">
        <f t="shared" si="16"/>
        <v>0</v>
      </c>
      <c r="P317" s="22">
        <f t="shared" si="17"/>
        <v>28800</v>
      </c>
    </row>
    <row r="318" spans="1:16" ht="72" x14ac:dyDescent="0.2">
      <c r="A318" s="12">
        <v>312</v>
      </c>
      <c r="B318" s="13" t="s">
        <v>543</v>
      </c>
      <c r="C318" s="2" t="s">
        <v>19</v>
      </c>
      <c r="D318" s="2" t="s">
        <v>544</v>
      </c>
      <c r="E318" s="3" t="s">
        <v>27</v>
      </c>
      <c r="F318" s="3" t="s">
        <v>86</v>
      </c>
      <c r="G318" s="3" t="s">
        <v>23</v>
      </c>
      <c r="H318" s="3" t="s">
        <v>24</v>
      </c>
      <c r="I318" s="26">
        <v>8</v>
      </c>
      <c r="J318" s="26">
        <v>12</v>
      </c>
      <c r="K318" s="26"/>
      <c r="L318" s="26"/>
      <c r="M318" s="36">
        <f>73/87</f>
        <v>0.83908045977011492</v>
      </c>
      <c r="N318" s="22">
        <f t="shared" si="15"/>
        <v>14400</v>
      </c>
      <c r="O318" s="22">
        <f t="shared" si="16"/>
        <v>0</v>
      </c>
      <c r="P318" s="22">
        <f t="shared" si="17"/>
        <v>14400</v>
      </c>
    </row>
    <row r="319" spans="1:16" ht="132" x14ac:dyDescent="0.2">
      <c r="A319" s="12">
        <v>313</v>
      </c>
      <c r="B319" s="13" t="s">
        <v>545</v>
      </c>
      <c r="C319" s="2" t="s">
        <v>19</v>
      </c>
      <c r="D319" s="2" t="s">
        <v>546</v>
      </c>
      <c r="E319" s="3" t="s">
        <v>27</v>
      </c>
      <c r="F319" s="3" t="s">
        <v>68</v>
      </c>
      <c r="G319" s="3" t="s">
        <v>23</v>
      </c>
      <c r="H319" s="3" t="s">
        <v>24</v>
      </c>
      <c r="I319" s="26">
        <v>36</v>
      </c>
      <c r="J319" s="26">
        <v>12</v>
      </c>
      <c r="K319" s="26">
        <v>4</v>
      </c>
      <c r="L319" s="26">
        <v>12</v>
      </c>
      <c r="M319" s="36">
        <v>0.8</v>
      </c>
      <c r="N319" s="22">
        <f t="shared" si="15"/>
        <v>64800</v>
      </c>
      <c r="O319" s="22">
        <f t="shared" si="16"/>
        <v>24000</v>
      </c>
      <c r="P319" s="22">
        <f t="shared" si="17"/>
        <v>88800</v>
      </c>
    </row>
    <row r="320" spans="1:16" ht="144" x14ac:dyDescent="0.2">
      <c r="A320" s="12">
        <v>314</v>
      </c>
      <c r="B320" s="13" t="s">
        <v>547</v>
      </c>
      <c r="C320" s="2" t="s">
        <v>19</v>
      </c>
      <c r="D320" s="2" t="s">
        <v>546</v>
      </c>
      <c r="E320" s="3" t="s">
        <v>27</v>
      </c>
      <c r="F320" s="3" t="s">
        <v>68</v>
      </c>
      <c r="G320" s="3" t="s">
        <v>23</v>
      </c>
      <c r="H320" s="3" t="s">
        <v>24</v>
      </c>
      <c r="I320" s="26">
        <v>120</v>
      </c>
      <c r="J320" s="26">
        <v>9</v>
      </c>
      <c r="K320" s="26"/>
      <c r="L320" s="26"/>
      <c r="M320" s="36">
        <v>0.8</v>
      </c>
      <c r="N320" s="22">
        <f t="shared" si="15"/>
        <v>162000</v>
      </c>
      <c r="O320" s="22">
        <f t="shared" si="16"/>
        <v>0</v>
      </c>
      <c r="P320" s="22">
        <f t="shared" si="17"/>
        <v>162000</v>
      </c>
    </row>
    <row r="321" spans="1:16" ht="36" x14ac:dyDescent="0.2">
      <c r="A321" s="12">
        <v>315</v>
      </c>
      <c r="B321" s="13" t="s">
        <v>548</v>
      </c>
      <c r="C321" s="2" t="s">
        <v>19</v>
      </c>
      <c r="D321" s="2" t="s">
        <v>549</v>
      </c>
      <c r="E321" s="3" t="s">
        <v>27</v>
      </c>
      <c r="F321" s="3" t="s">
        <v>41</v>
      </c>
      <c r="G321" s="3" t="s">
        <v>21</v>
      </c>
      <c r="H321" s="3" t="s">
        <v>36</v>
      </c>
      <c r="I321" s="26">
        <v>25</v>
      </c>
      <c r="J321" s="26">
        <v>12</v>
      </c>
      <c r="K321" s="26"/>
      <c r="L321" s="26"/>
      <c r="M321" s="36">
        <v>0</v>
      </c>
      <c r="N321" s="22">
        <f t="shared" si="15"/>
        <v>45000</v>
      </c>
      <c r="O321" s="22">
        <f t="shared" si="16"/>
        <v>0</v>
      </c>
      <c r="P321" s="22">
        <f t="shared" si="17"/>
        <v>45000</v>
      </c>
    </row>
    <row r="322" spans="1:16" ht="60" x14ac:dyDescent="0.2">
      <c r="A322" s="12">
        <v>316</v>
      </c>
      <c r="B322" s="13" t="s">
        <v>550</v>
      </c>
      <c r="C322" s="2" t="s">
        <v>19</v>
      </c>
      <c r="D322" s="2" t="s">
        <v>551</v>
      </c>
      <c r="E322" s="3" t="s">
        <v>27</v>
      </c>
      <c r="F322" s="3" t="s">
        <v>179</v>
      </c>
      <c r="G322" s="3" t="s">
        <v>68</v>
      </c>
      <c r="H322" s="3" t="s">
        <v>36</v>
      </c>
      <c r="I322" s="26">
        <v>15</v>
      </c>
      <c r="J322" s="26">
        <v>12</v>
      </c>
      <c r="K322" s="26"/>
      <c r="L322" s="26"/>
      <c r="M322" s="36">
        <v>0</v>
      </c>
      <c r="N322" s="22">
        <f t="shared" si="15"/>
        <v>27000</v>
      </c>
      <c r="O322" s="22">
        <f t="shared" si="16"/>
        <v>0</v>
      </c>
      <c r="P322" s="22">
        <f t="shared" si="17"/>
        <v>27000</v>
      </c>
    </row>
    <row r="323" spans="1:16" ht="72" x14ac:dyDescent="0.2">
      <c r="A323" s="12">
        <v>317</v>
      </c>
      <c r="B323" s="13" t="s">
        <v>552</v>
      </c>
      <c r="C323" s="2" t="s">
        <v>19</v>
      </c>
      <c r="D323" s="2" t="s">
        <v>551</v>
      </c>
      <c r="E323" s="3" t="s">
        <v>27</v>
      </c>
      <c r="F323" s="3" t="s">
        <v>179</v>
      </c>
      <c r="G323" s="3" t="s">
        <v>68</v>
      </c>
      <c r="H323" s="3" t="s">
        <v>36</v>
      </c>
      <c r="I323" s="26">
        <v>15</v>
      </c>
      <c r="J323" s="26">
        <v>12</v>
      </c>
      <c r="K323" s="26"/>
      <c r="L323" s="26"/>
      <c r="M323" s="36">
        <v>0</v>
      </c>
      <c r="N323" s="22">
        <f t="shared" si="15"/>
        <v>27000</v>
      </c>
      <c r="O323" s="22">
        <f t="shared" si="16"/>
        <v>0</v>
      </c>
      <c r="P323" s="22">
        <f t="shared" si="17"/>
        <v>27000</v>
      </c>
    </row>
    <row r="324" spans="1:16" ht="84" x14ac:dyDescent="0.2">
      <c r="A324" s="12">
        <v>318</v>
      </c>
      <c r="B324" s="13" t="s">
        <v>553</v>
      </c>
      <c r="C324" s="2" t="s">
        <v>19</v>
      </c>
      <c r="D324" s="2" t="s">
        <v>551</v>
      </c>
      <c r="E324" s="3" t="s">
        <v>27</v>
      </c>
      <c r="F324" s="3" t="s">
        <v>179</v>
      </c>
      <c r="G324" s="3" t="s">
        <v>68</v>
      </c>
      <c r="H324" s="3" t="s">
        <v>36</v>
      </c>
      <c r="I324" s="26">
        <v>15</v>
      </c>
      <c r="J324" s="26">
        <v>12</v>
      </c>
      <c r="K324" s="26"/>
      <c r="L324" s="26"/>
      <c r="M324" s="36">
        <v>0</v>
      </c>
      <c r="N324" s="22">
        <f t="shared" si="15"/>
        <v>27000</v>
      </c>
      <c r="O324" s="22">
        <f t="shared" si="16"/>
        <v>0</v>
      </c>
      <c r="P324" s="22">
        <f t="shared" si="17"/>
        <v>27000</v>
      </c>
    </row>
    <row r="325" spans="1:16" ht="84" x14ac:dyDescent="0.2">
      <c r="A325" s="12">
        <v>319</v>
      </c>
      <c r="B325" s="13" t="s">
        <v>554</v>
      </c>
      <c r="C325" s="2" t="s">
        <v>19</v>
      </c>
      <c r="D325" s="2" t="s">
        <v>555</v>
      </c>
      <c r="E325" s="3" t="s">
        <v>27</v>
      </c>
      <c r="F325" s="3" t="s">
        <v>165</v>
      </c>
      <c r="G325" s="3" t="s">
        <v>22</v>
      </c>
      <c r="H325" s="3" t="s">
        <v>28</v>
      </c>
      <c r="I325" s="26">
        <v>100</v>
      </c>
      <c r="J325" s="26">
        <v>12</v>
      </c>
      <c r="K325" s="26"/>
      <c r="L325" s="26"/>
      <c r="M325" s="36">
        <v>0</v>
      </c>
      <c r="N325" s="22">
        <f t="shared" si="15"/>
        <v>180000</v>
      </c>
      <c r="O325" s="22">
        <f t="shared" si="16"/>
        <v>0</v>
      </c>
      <c r="P325" s="22">
        <f t="shared" si="17"/>
        <v>180000</v>
      </c>
    </row>
    <row r="326" spans="1:16" ht="84" x14ac:dyDescent="0.2">
      <c r="A326" s="12">
        <v>320</v>
      </c>
      <c r="B326" s="13" t="s">
        <v>556</v>
      </c>
      <c r="C326" s="2" t="s">
        <v>19</v>
      </c>
      <c r="D326" s="2" t="s">
        <v>557</v>
      </c>
      <c r="E326" s="3" t="s">
        <v>27</v>
      </c>
      <c r="F326" s="3" t="s">
        <v>41</v>
      </c>
      <c r="G326" s="3" t="s">
        <v>68</v>
      </c>
      <c r="H326" s="3" t="s">
        <v>36</v>
      </c>
      <c r="I326" s="26">
        <v>40</v>
      </c>
      <c r="J326" s="26">
        <v>12</v>
      </c>
      <c r="K326" s="26">
        <v>1</v>
      </c>
      <c r="L326" s="26">
        <v>12</v>
      </c>
      <c r="M326" s="36">
        <v>0</v>
      </c>
      <c r="N326" s="22">
        <f t="shared" si="15"/>
        <v>72000</v>
      </c>
      <c r="O326" s="22">
        <f t="shared" si="16"/>
        <v>6000</v>
      </c>
      <c r="P326" s="22">
        <f t="shared" si="17"/>
        <v>78000</v>
      </c>
    </row>
    <row r="327" spans="1:16" ht="84" x14ac:dyDescent="0.2">
      <c r="A327" s="12">
        <v>321</v>
      </c>
      <c r="B327" s="13" t="s">
        <v>558</v>
      </c>
      <c r="C327" s="2" t="s">
        <v>19</v>
      </c>
      <c r="D327" s="2" t="s">
        <v>559</v>
      </c>
      <c r="E327" s="3" t="s">
        <v>27</v>
      </c>
      <c r="F327" s="3" t="s">
        <v>103</v>
      </c>
      <c r="G327" s="3" t="s">
        <v>23</v>
      </c>
      <c r="H327" s="3" t="s">
        <v>24</v>
      </c>
      <c r="I327" s="26">
        <v>5</v>
      </c>
      <c r="J327" s="26">
        <v>12</v>
      </c>
      <c r="K327" s="26"/>
      <c r="L327" s="26"/>
      <c r="M327" s="36">
        <v>0</v>
      </c>
      <c r="N327" s="22">
        <f t="shared" ref="N327:N390" si="18">I327*J327*150</f>
        <v>9000</v>
      </c>
      <c r="O327" s="22">
        <f t="shared" ref="O327:O390" si="19">K327*L327*500</f>
        <v>0</v>
      </c>
      <c r="P327" s="22">
        <f t="shared" si="17"/>
        <v>9000</v>
      </c>
    </row>
    <row r="328" spans="1:16" ht="108" x14ac:dyDescent="0.2">
      <c r="A328" s="12">
        <v>322</v>
      </c>
      <c r="B328" s="13" t="s">
        <v>560</v>
      </c>
      <c r="C328" s="2" t="s">
        <v>19</v>
      </c>
      <c r="D328" s="2" t="s">
        <v>561</v>
      </c>
      <c r="E328" s="3" t="s">
        <v>27</v>
      </c>
      <c r="F328" s="3" t="s">
        <v>47</v>
      </c>
      <c r="G328" s="3" t="s">
        <v>98</v>
      </c>
      <c r="H328" s="3" t="s">
        <v>28</v>
      </c>
      <c r="I328" s="26">
        <v>15</v>
      </c>
      <c r="J328" s="26">
        <v>12</v>
      </c>
      <c r="K328" s="26"/>
      <c r="L328" s="26"/>
      <c r="M328" s="36">
        <v>0</v>
      </c>
      <c r="N328" s="22">
        <f t="shared" si="18"/>
        <v>27000</v>
      </c>
      <c r="O328" s="22">
        <f t="shared" si="19"/>
        <v>0</v>
      </c>
      <c r="P328" s="22">
        <f t="shared" ref="P328:P391" si="20">N328+O328</f>
        <v>27000</v>
      </c>
    </row>
    <row r="329" spans="1:16" ht="120" x14ac:dyDescent="0.2">
      <c r="A329" s="12">
        <v>323</v>
      </c>
      <c r="B329" s="13" t="s">
        <v>562</v>
      </c>
      <c r="C329" s="2" t="s">
        <v>19</v>
      </c>
      <c r="D329" s="2" t="s">
        <v>563</v>
      </c>
      <c r="E329" s="3" t="s">
        <v>27</v>
      </c>
      <c r="F329" s="3" t="s">
        <v>170</v>
      </c>
      <c r="G329" s="3" t="s">
        <v>23</v>
      </c>
      <c r="H329" s="3" t="s">
        <v>24</v>
      </c>
      <c r="I329" s="26">
        <v>10</v>
      </c>
      <c r="J329" s="26">
        <v>11</v>
      </c>
      <c r="K329" s="26"/>
      <c r="L329" s="26"/>
      <c r="M329" s="36">
        <v>0</v>
      </c>
      <c r="N329" s="22">
        <f t="shared" si="18"/>
        <v>16500</v>
      </c>
      <c r="O329" s="22">
        <f t="shared" si="19"/>
        <v>0</v>
      </c>
      <c r="P329" s="22">
        <f t="shared" si="20"/>
        <v>16500</v>
      </c>
    </row>
    <row r="330" spans="1:16" ht="108" x14ac:dyDescent="0.2">
      <c r="A330" s="12">
        <v>324</v>
      </c>
      <c r="B330" s="13" t="s">
        <v>564</v>
      </c>
      <c r="C330" s="2" t="s">
        <v>19</v>
      </c>
      <c r="D330" s="2" t="s">
        <v>565</v>
      </c>
      <c r="E330" s="3" t="s">
        <v>27</v>
      </c>
      <c r="F330" s="3" t="s">
        <v>41</v>
      </c>
      <c r="G330" s="3" t="s">
        <v>22</v>
      </c>
      <c r="H330" s="3" t="s">
        <v>28</v>
      </c>
      <c r="I330" s="26">
        <v>7</v>
      </c>
      <c r="J330" s="26">
        <v>12</v>
      </c>
      <c r="K330" s="26">
        <v>1</v>
      </c>
      <c r="L330" s="26">
        <v>12</v>
      </c>
      <c r="M330" s="36">
        <v>0</v>
      </c>
      <c r="N330" s="22">
        <f t="shared" si="18"/>
        <v>12600</v>
      </c>
      <c r="O330" s="22">
        <f t="shared" si="19"/>
        <v>6000</v>
      </c>
      <c r="P330" s="22">
        <f t="shared" si="20"/>
        <v>18600</v>
      </c>
    </row>
    <row r="331" spans="1:16" ht="72" x14ac:dyDescent="0.2">
      <c r="A331" s="12">
        <v>325</v>
      </c>
      <c r="B331" s="13" t="s">
        <v>566</v>
      </c>
      <c r="C331" s="2" t="s">
        <v>19</v>
      </c>
      <c r="D331" s="2" t="s">
        <v>567</v>
      </c>
      <c r="E331" s="3" t="s">
        <v>27</v>
      </c>
      <c r="F331" s="3" t="s">
        <v>31</v>
      </c>
      <c r="G331" s="3" t="s">
        <v>34</v>
      </c>
      <c r="H331" s="3" t="s">
        <v>36</v>
      </c>
      <c r="I331" s="26">
        <v>15</v>
      </c>
      <c r="J331" s="26">
        <v>12</v>
      </c>
      <c r="K331" s="26"/>
      <c r="L331" s="26"/>
      <c r="M331" s="36">
        <v>0</v>
      </c>
      <c r="N331" s="22">
        <f t="shared" si="18"/>
        <v>27000</v>
      </c>
      <c r="O331" s="22">
        <f t="shared" si="19"/>
        <v>0</v>
      </c>
      <c r="P331" s="22">
        <f t="shared" si="20"/>
        <v>27000</v>
      </c>
    </row>
    <row r="332" spans="1:16" ht="96" x14ac:dyDescent="0.2">
      <c r="A332" s="12">
        <v>326</v>
      </c>
      <c r="B332" s="13" t="s">
        <v>568</v>
      </c>
      <c r="C332" s="2" t="s">
        <v>19</v>
      </c>
      <c r="D332" s="2" t="s">
        <v>569</v>
      </c>
      <c r="E332" s="3" t="s">
        <v>27</v>
      </c>
      <c r="F332" s="3" t="s">
        <v>41</v>
      </c>
      <c r="G332" s="3" t="s">
        <v>98</v>
      </c>
      <c r="H332" s="3" t="s">
        <v>28</v>
      </c>
      <c r="I332" s="26">
        <v>40</v>
      </c>
      <c r="J332" s="26">
        <v>12</v>
      </c>
      <c r="K332" s="26"/>
      <c r="L332" s="26"/>
      <c r="M332" s="36">
        <f>1</f>
        <v>1</v>
      </c>
      <c r="N332" s="22">
        <f t="shared" si="18"/>
        <v>72000</v>
      </c>
      <c r="O332" s="22">
        <f t="shared" si="19"/>
        <v>0</v>
      </c>
      <c r="P332" s="22">
        <f t="shared" si="20"/>
        <v>72000</v>
      </c>
    </row>
    <row r="333" spans="1:16" ht="96" x14ac:dyDescent="0.2">
      <c r="A333" s="12">
        <v>327</v>
      </c>
      <c r="B333" s="2" t="s">
        <v>570</v>
      </c>
      <c r="C333" s="10" t="s">
        <v>19</v>
      </c>
      <c r="D333" s="10" t="s">
        <v>571</v>
      </c>
      <c r="E333" s="3" t="s">
        <v>399</v>
      </c>
      <c r="F333" s="3" t="s">
        <v>41</v>
      </c>
      <c r="G333" s="3" t="s">
        <v>23</v>
      </c>
      <c r="H333" s="3" t="s">
        <v>24</v>
      </c>
      <c r="I333" s="18">
        <v>40</v>
      </c>
      <c r="J333" s="25">
        <v>12</v>
      </c>
      <c r="K333" s="18">
        <v>7</v>
      </c>
      <c r="L333" s="18">
        <v>12</v>
      </c>
      <c r="M333" s="36">
        <v>0.86</v>
      </c>
      <c r="N333" s="22">
        <f t="shared" si="18"/>
        <v>72000</v>
      </c>
      <c r="O333" s="22">
        <f t="shared" si="19"/>
        <v>42000</v>
      </c>
      <c r="P333" s="22">
        <f t="shared" si="20"/>
        <v>114000</v>
      </c>
    </row>
    <row r="334" spans="1:16" ht="144" x14ac:dyDescent="0.2">
      <c r="A334" s="12">
        <v>328</v>
      </c>
      <c r="B334" s="2" t="s">
        <v>572</v>
      </c>
      <c r="C334" s="10" t="s">
        <v>19</v>
      </c>
      <c r="D334" s="10" t="s">
        <v>573</v>
      </c>
      <c r="E334" s="3" t="s">
        <v>399</v>
      </c>
      <c r="F334" s="3" t="s">
        <v>574</v>
      </c>
      <c r="G334" s="3" t="s">
        <v>23</v>
      </c>
      <c r="H334" s="3" t="s">
        <v>24</v>
      </c>
      <c r="I334" s="18">
        <v>49</v>
      </c>
      <c r="J334" s="25">
        <v>12</v>
      </c>
      <c r="K334" s="18">
        <v>0</v>
      </c>
      <c r="L334" s="18">
        <v>0</v>
      </c>
      <c r="M334" s="36">
        <v>0.13</v>
      </c>
      <c r="N334" s="22">
        <f t="shared" si="18"/>
        <v>88200</v>
      </c>
      <c r="O334" s="22">
        <f t="shared" si="19"/>
        <v>0</v>
      </c>
      <c r="P334" s="22">
        <f t="shared" si="20"/>
        <v>88200</v>
      </c>
    </row>
    <row r="335" spans="1:16" ht="84" x14ac:dyDescent="0.2">
      <c r="A335" s="12">
        <v>329</v>
      </c>
      <c r="B335" s="2" t="s">
        <v>575</v>
      </c>
      <c r="C335" s="10" t="s">
        <v>19</v>
      </c>
      <c r="D335" s="10" t="s">
        <v>576</v>
      </c>
      <c r="E335" s="3" t="s">
        <v>399</v>
      </c>
      <c r="F335" s="3" t="s">
        <v>60</v>
      </c>
      <c r="G335" s="3" t="s">
        <v>23</v>
      </c>
      <c r="H335" s="3" t="s">
        <v>24</v>
      </c>
      <c r="I335" s="18">
        <v>65</v>
      </c>
      <c r="J335" s="25">
        <v>12</v>
      </c>
      <c r="K335" s="18">
        <v>0</v>
      </c>
      <c r="L335" s="18">
        <v>0</v>
      </c>
      <c r="M335" s="36">
        <v>0</v>
      </c>
      <c r="N335" s="22">
        <f t="shared" si="18"/>
        <v>117000</v>
      </c>
      <c r="O335" s="22">
        <f t="shared" si="19"/>
        <v>0</v>
      </c>
      <c r="P335" s="22">
        <f t="shared" si="20"/>
        <v>117000</v>
      </c>
    </row>
    <row r="336" spans="1:16" ht="108" x14ac:dyDescent="0.2">
      <c r="A336" s="12">
        <v>330</v>
      </c>
      <c r="B336" s="2" t="s">
        <v>577</v>
      </c>
      <c r="C336" s="10" t="s">
        <v>19</v>
      </c>
      <c r="D336" s="10" t="s">
        <v>576</v>
      </c>
      <c r="E336" s="3" t="s">
        <v>399</v>
      </c>
      <c r="F336" s="3" t="s">
        <v>60</v>
      </c>
      <c r="G336" s="3" t="s">
        <v>23</v>
      </c>
      <c r="H336" s="3" t="s">
        <v>24</v>
      </c>
      <c r="I336" s="18">
        <v>120</v>
      </c>
      <c r="J336" s="25">
        <v>12</v>
      </c>
      <c r="K336" s="18">
        <v>0</v>
      </c>
      <c r="L336" s="18">
        <v>0</v>
      </c>
      <c r="M336" s="36">
        <v>0</v>
      </c>
      <c r="N336" s="22">
        <f t="shared" si="18"/>
        <v>216000</v>
      </c>
      <c r="O336" s="22">
        <f t="shared" si="19"/>
        <v>0</v>
      </c>
      <c r="P336" s="22">
        <f t="shared" si="20"/>
        <v>216000</v>
      </c>
    </row>
    <row r="337" spans="1:16" ht="96" x14ac:dyDescent="0.2">
      <c r="A337" s="12">
        <v>331</v>
      </c>
      <c r="B337" s="2" t="s">
        <v>578</v>
      </c>
      <c r="C337" s="10" t="s">
        <v>12</v>
      </c>
      <c r="D337" s="10" t="s">
        <v>579</v>
      </c>
      <c r="E337" s="3" t="s">
        <v>399</v>
      </c>
      <c r="F337" s="3" t="s">
        <v>21</v>
      </c>
      <c r="G337" s="3" t="s">
        <v>31</v>
      </c>
      <c r="H337" s="3" t="s">
        <v>36</v>
      </c>
      <c r="I337" s="18">
        <v>20</v>
      </c>
      <c r="J337" s="25">
        <v>12</v>
      </c>
      <c r="K337" s="18">
        <v>0</v>
      </c>
      <c r="L337" s="18">
        <v>0</v>
      </c>
      <c r="M337" s="36">
        <v>0.5</v>
      </c>
      <c r="N337" s="22">
        <f t="shared" si="18"/>
        <v>36000</v>
      </c>
      <c r="O337" s="22">
        <f t="shared" si="19"/>
        <v>0</v>
      </c>
      <c r="P337" s="22">
        <f t="shared" si="20"/>
        <v>36000</v>
      </c>
    </row>
    <row r="338" spans="1:16" ht="84" x14ac:dyDescent="0.2">
      <c r="A338" s="12">
        <v>332</v>
      </c>
      <c r="B338" s="2" t="s">
        <v>580</v>
      </c>
      <c r="C338" s="10" t="s">
        <v>19</v>
      </c>
      <c r="D338" s="10" t="s">
        <v>581</v>
      </c>
      <c r="E338" s="3" t="s">
        <v>399</v>
      </c>
      <c r="F338" s="3" t="s">
        <v>582</v>
      </c>
      <c r="G338" s="3" t="s">
        <v>23</v>
      </c>
      <c r="H338" s="3" t="s">
        <v>24</v>
      </c>
      <c r="I338" s="18">
        <v>9</v>
      </c>
      <c r="J338" s="25">
        <v>12</v>
      </c>
      <c r="K338" s="18">
        <v>0</v>
      </c>
      <c r="L338" s="18">
        <v>0</v>
      </c>
      <c r="M338" s="36">
        <v>0.72</v>
      </c>
      <c r="N338" s="22">
        <f t="shared" si="18"/>
        <v>16200</v>
      </c>
      <c r="O338" s="22">
        <f t="shared" si="19"/>
        <v>0</v>
      </c>
      <c r="P338" s="22">
        <f t="shared" si="20"/>
        <v>16200</v>
      </c>
    </row>
    <row r="339" spans="1:16" ht="96" x14ac:dyDescent="0.2">
      <c r="A339" s="12">
        <v>333</v>
      </c>
      <c r="B339" s="2" t="s">
        <v>583</v>
      </c>
      <c r="C339" s="10" t="s">
        <v>19</v>
      </c>
      <c r="D339" s="10" t="s">
        <v>584</v>
      </c>
      <c r="E339" s="3" t="s">
        <v>399</v>
      </c>
      <c r="F339" s="3" t="s">
        <v>97</v>
      </c>
      <c r="G339" s="3" t="s">
        <v>21</v>
      </c>
      <c r="H339" s="3" t="s">
        <v>24</v>
      </c>
      <c r="I339" s="18">
        <v>17</v>
      </c>
      <c r="J339" s="25">
        <v>12</v>
      </c>
      <c r="K339" s="18">
        <v>0</v>
      </c>
      <c r="L339" s="18">
        <v>0</v>
      </c>
      <c r="M339" s="36">
        <v>0</v>
      </c>
      <c r="N339" s="22">
        <f t="shared" si="18"/>
        <v>30600</v>
      </c>
      <c r="O339" s="22">
        <f t="shared" si="19"/>
        <v>0</v>
      </c>
      <c r="P339" s="22">
        <f t="shared" si="20"/>
        <v>30600</v>
      </c>
    </row>
    <row r="340" spans="1:16" ht="96" x14ac:dyDescent="0.2">
      <c r="A340" s="12">
        <v>334</v>
      </c>
      <c r="B340" s="2" t="s">
        <v>585</v>
      </c>
      <c r="C340" s="10" t="s">
        <v>19</v>
      </c>
      <c r="D340" s="10" t="s">
        <v>586</v>
      </c>
      <c r="E340" s="3" t="s">
        <v>399</v>
      </c>
      <c r="F340" s="3" t="s">
        <v>31</v>
      </c>
      <c r="G340" s="3" t="s">
        <v>68</v>
      </c>
      <c r="H340" s="3" t="s">
        <v>28</v>
      </c>
      <c r="I340" s="18">
        <v>20</v>
      </c>
      <c r="J340" s="25">
        <v>12</v>
      </c>
      <c r="K340" s="18">
        <v>0</v>
      </c>
      <c r="L340" s="18">
        <v>0</v>
      </c>
      <c r="M340" s="36">
        <v>0</v>
      </c>
      <c r="N340" s="22">
        <f t="shared" si="18"/>
        <v>36000</v>
      </c>
      <c r="O340" s="22">
        <f t="shared" si="19"/>
        <v>0</v>
      </c>
      <c r="P340" s="22">
        <f t="shared" si="20"/>
        <v>36000</v>
      </c>
    </row>
    <row r="341" spans="1:16" ht="72" x14ac:dyDescent="0.2">
      <c r="A341" s="12">
        <v>335</v>
      </c>
      <c r="B341" s="2" t="s">
        <v>587</v>
      </c>
      <c r="C341" s="10" t="s">
        <v>19</v>
      </c>
      <c r="D341" s="10" t="s">
        <v>588</v>
      </c>
      <c r="E341" s="3" t="s">
        <v>399</v>
      </c>
      <c r="F341" s="3" t="s">
        <v>205</v>
      </c>
      <c r="G341" s="3" t="s">
        <v>23</v>
      </c>
      <c r="H341" s="3" t="s">
        <v>24</v>
      </c>
      <c r="I341" s="18">
        <v>30</v>
      </c>
      <c r="J341" s="25">
        <v>12</v>
      </c>
      <c r="K341" s="18">
        <v>0</v>
      </c>
      <c r="L341" s="18">
        <v>0</v>
      </c>
      <c r="M341" s="36">
        <v>0.85</v>
      </c>
      <c r="N341" s="22">
        <f t="shared" si="18"/>
        <v>54000</v>
      </c>
      <c r="O341" s="22">
        <f t="shared" si="19"/>
        <v>0</v>
      </c>
      <c r="P341" s="22">
        <f t="shared" si="20"/>
        <v>54000</v>
      </c>
    </row>
    <row r="342" spans="1:16" ht="132" x14ac:dyDescent="0.2">
      <c r="A342" s="12">
        <v>336</v>
      </c>
      <c r="B342" s="2" t="s">
        <v>589</v>
      </c>
      <c r="C342" s="10" t="s">
        <v>19</v>
      </c>
      <c r="D342" s="10" t="s">
        <v>590</v>
      </c>
      <c r="E342" s="3" t="s">
        <v>399</v>
      </c>
      <c r="F342" s="3" t="s">
        <v>23</v>
      </c>
      <c r="G342" s="3" t="s">
        <v>68</v>
      </c>
      <c r="H342" s="3" t="s">
        <v>28</v>
      </c>
      <c r="I342" s="18">
        <v>21</v>
      </c>
      <c r="J342" s="25">
        <v>12</v>
      </c>
      <c r="K342" s="18">
        <v>0</v>
      </c>
      <c r="L342" s="18">
        <v>0</v>
      </c>
      <c r="M342" s="36">
        <v>0</v>
      </c>
      <c r="N342" s="22">
        <f t="shared" si="18"/>
        <v>37800</v>
      </c>
      <c r="O342" s="22">
        <f t="shared" si="19"/>
        <v>0</v>
      </c>
      <c r="P342" s="22">
        <f t="shared" si="20"/>
        <v>37800</v>
      </c>
    </row>
    <row r="343" spans="1:16" ht="84" x14ac:dyDescent="0.2">
      <c r="A343" s="12">
        <v>337</v>
      </c>
      <c r="B343" s="2" t="s">
        <v>591</v>
      </c>
      <c r="C343" s="10" t="s">
        <v>19</v>
      </c>
      <c r="D343" s="10" t="s">
        <v>592</v>
      </c>
      <c r="E343" s="3" t="s">
        <v>399</v>
      </c>
      <c r="F343" s="3" t="s">
        <v>97</v>
      </c>
      <c r="G343" s="3" t="s">
        <v>23</v>
      </c>
      <c r="H343" s="3" t="s">
        <v>24</v>
      </c>
      <c r="I343" s="18">
        <v>72</v>
      </c>
      <c r="J343" s="25">
        <v>12</v>
      </c>
      <c r="K343" s="18">
        <v>0</v>
      </c>
      <c r="L343" s="18">
        <v>0</v>
      </c>
      <c r="M343" s="36">
        <v>0</v>
      </c>
      <c r="N343" s="22">
        <f t="shared" si="18"/>
        <v>129600</v>
      </c>
      <c r="O343" s="22">
        <f t="shared" si="19"/>
        <v>0</v>
      </c>
      <c r="P343" s="22">
        <f t="shared" si="20"/>
        <v>129600</v>
      </c>
    </row>
    <row r="344" spans="1:16" ht="132" x14ac:dyDescent="0.2">
      <c r="A344" s="12">
        <v>338</v>
      </c>
      <c r="B344" s="2" t="s">
        <v>593</v>
      </c>
      <c r="C344" s="10" t="s">
        <v>19</v>
      </c>
      <c r="D344" s="10" t="s">
        <v>594</v>
      </c>
      <c r="E344" s="3" t="s">
        <v>399</v>
      </c>
      <c r="F344" s="3" t="s">
        <v>34</v>
      </c>
      <c r="G344" s="3" t="s">
        <v>21</v>
      </c>
      <c r="H344" s="3" t="s">
        <v>24</v>
      </c>
      <c r="I344" s="18">
        <v>30</v>
      </c>
      <c r="J344" s="25">
        <v>12</v>
      </c>
      <c r="K344" s="18">
        <v>0</v>
      </c>
      <c r="L344" s="18">
        <v>0</v>
      </c>
      <c r="M344" s="36">
        <v>0</v>
      </c>
      <c r="N344" s="22">
        <f t="shared" si="18"/>
        <v>54000</v>
      </c>
      <c r="O344" s="22">
        <f t="shared" si="19"/>
        <v>0</v>
      </c>
      <c r="P344" s="22">
        <f t="shared" si="20"/>
        <v>54000</v>
      </c>
    </row>
    <row r="345" spans="1:16" ht="132" x14ac:dyDescent="0.2">
      <c r="A345" s="12">
        <v>339</v>
      </c>
      <c r="B345" s="2" t="s">
        <v>595</v>
      </c>
      <c r="C345" s="10" t="s">
        <v>19</v>
      </c>
      <c r="D345" s="10" t="s">
        <v>596</v>
      </c>
      <c r="E345" s="3" t="s">
        <v>399</v>
      </c>
      <c r="F345" s="3" t="s">
        <v>165</v>
      </c>
      <c r="G345" s="3" t="s">
        <v>68</v>
      </c>
      <c r="H345" s="3" t="s">
        <v>24</v>
      </c>
      <c r="I345" s="18">
        <v>45</v>
      </c>
      <c r="J345" s="25">
        <v>12</v>
      </c>
      <c r="K345" s="18">
        <v>0</v>
      </c>
      <c r="L345" s="18">
        <v>0</v>
      </c>
      <c r="M345" s="36">
        <v>0</v>
      </c>
      <c r="N345" s="22">
        <f t="shared" si="18"/>
        <v>81000</v>
      </c>
      <c r="O345" s="22">
        <f t="shared" si="19"/>
        <v>0</v>
      </c>
      <c r="P345" s="22">
        <f t="shared" si="20"/>
        <v>81000</v>
      </c>
    </row>
    <row r="346" spans="1:16" ht="120" x14ac:dyDescent="0.2">
      <c r="A346" s="12">
        <v>340</v>
      </c>
      <c r="B346" s="2" t="s">
        <v>597</v>
      </c>
      <c r="C346" s="10" t="s">
        <v>12</v>
      </c>
      <c r="D346" s="10" t="s">
        <v>598</v>
      </c>
      <c r="E346" s="3" t="s">
        <v>399</v>
      </c>
      <c r="F346" s="3" t="s">
        <v>599</v>
      </c>
      <c r="G346" s="3" t="s">
        <v>34</v>
      </c>
      <c r="H346" s="3" t="s">
        <v>28</v>
      </c>
      <c r="I346" s="18">
        <v>30</v>
      </c>
      <c r="J346" s="25">
        <v>12</v>
      </c>
      <c r="K346" s="18">
        <v>0</v>
      </c>
      <c r="L346" s="18">
        <v>0</v>
      </c>
      <c r="M346" s="36">
        <v>0</v>
      </c>
      <c r="N346" s="22">
        <f t="shared" si="18"/>
        <v>54000</v>
      </c>
      <c r="O346" s="22">
        <f t="shared" si="19"/>
        <v>0</v>
      </c>
      <c r="P346" s="22">
        <f t="shared" si="20"/>
        <v>54000</v>
      </c>
    </row>
    <row r="347" spans="1:16" ht="108" x14ac:dyDescent="0.2">
      <c r="A347" s="12">
        <v>341</v>
      </c>
      <c r="B347" s="2" t="s">
        <v>600</v>
      </c>
      <c r="C347" s="10" t="s">
        <v>19</v>
      </c>
      <c r="D347" s="10" t="s">
        <v>601</v>
      </c>
      <c r="E347" s="3" t="s">
        <v>399</v>
      </c>
      <c r="F347" s="3" t="s">
        <v>68</v>
      </c>
      <c r="G347" s="3" t="s">
        <v>31</v>
      </c>
      <c r="H347" s="3" t="s">
        <v>28</v>
      </c>
      <c r="I347" s="18">
        <v>12</v>
      </c>
      <c r="J347" s="25">
        <v>12</v>
      </c>
      <c r="K347" s="18">
        <v>0</v>
      </c>
      <c r="L347" s="18">
        <v>0</v>
      </c>
      <c r="M347" s="36">
        <v>0</v>
      </c>
      <c r="N347" s="22">
        <f t="shared" si="18"/>
        <v>21600</v>
      </c>
      <c r="O347" s="22">
        <f t="shared" si="19"/>
        <v>0</v>
      </c>
      <c r="P347" s="22">
        <f t="shared" si="20"/>
        <v>21600</v>
      </c>
    </row>
    <row r="348" spans="1:16" ht="72" x14ac:dyDescent="0.2">
      <c r="A348" s="12">
        <v>342</v>
      </c>
      <c r="B348" s="2" t="s">
        <v>602</v>
      </c>
      <c r="C348" s="10" t="s">
        <v>19</v>
      </c>
      <c r="D348" s="10" t="s">
        <v>603</v>
      </c>
      <c r="E348" s="3" t="s">
        <v>399</v>
      </c>
      <c r="F348" s="3" t="s">
        <v>604</v>
      </c>
      <c r="G348" s="3" t="s">
        <v>23</v>
      </c>
      <c r="H348" s="3" t="s">
        <v>24</v>
      </c>
      <c r="I348" s="18">
        <v>148</v>
      </c>
      <c r="J348" s="25">
        <v>12</v>
      </c>
      <c r="K348" s="18">
        <v>0</v>
      </c>
      <c r="L348" s="18">
        <v>0</v>
      </c>
      <c r="M348" s="36">
        <v>0.28999999999999998</v>
      </c>
      <c r="N348" s="22">
        <f t="shared" si="18"/>
        <v>266400</v>
      </c>
      <c r="O348" s="22">
        <f t="shared" si="19"/>
        <v>0</v>
      </c>
      <c r="P348" s="22">
        <f t="shared" si="20"/>
        <v>266400</v>
      </c>
    </row>
    <row r="349" spans="1:16" ht="72" x14ac:dyDescent="0.2">
      <c r="A349" s="12">
        <v>343</v>
      </c>
      <c r="B349" s="2" t="s">
        <v>605</v>
      </c>
      <c r="C349" s="10" t="s">
        <v>19</v>
      </c>
      <c r="D349" s="10" t="s">
        <v>606</v>
      </c>
      <c r="E349" s="3" t="s">
        <v>399</v>
      </c>
      <c r="F349" s="3" t="s">
        <v>179</v>
      </c>
      <c r="G349" s="3" t="s">
        <v>41</v>
      </c>
      <c r="H349" s="3" t="s">
        <v>24</v>
      </c>
      <c r="I349" s="18">
        <v>32</v>
      </c>
      <c r="J349" s="25">
        <v>12</v>
      </c>
      <c r="K349" s="18">
        <v>0</v>
      </c>
      <c r="L349" s="18">
        <v>0</v>
      </c>
      <c r="M349" s="36">
        <v>0</v>
      </c>
      <c r="N349" s="22">
        <f t="shared" si="18"/>
        <v>57600</v>
      </c>
      <c r="O349" s="22">
        <f t="shared" si="19"/>
        <v>0</v>
      </c>
      <c r="P349" s="22">
        <f t="shared" si="20"/>
        <v>57600</v>
      </c>
    </row>
    <row r="350" spans="1:16" ht="108" x14ac:dyDescent="0.2">
      <c r="A350" s="12">
        <v>344</v>
      </c>
      <c r="B350" s="2" t="s">
        <v>607</v>
      </c>
      <c r="C350" s="10" t="s">
        <v>19</v>
      </c>
      <c r="D350" s="10" t="s">
        <v>608</v>
      </c>
      <c r="E350" s="3" t="s">
        <v>399</v>
      </c>
      <c r="F350" s="3" t="s">
        <v>609</v>
      </c>
      <c r="G350" s="3" t="s">
        <v>23</v>
      </c>
      <c r="H350" s="3" t="s">
        <v>24</v>
      </c>
      <c r="I350" s="18">
        <v>16</v>
      </c>
      <c r="J350" s="25">
        <v>12</v>
      </c>
      <c r="K350" s="18">
        <v>0</v>
      </c>
      <c r="L350" s="18">
        <v>0</v>
      </c>
      <c r="M350" s="36">
        <v>0.78</v>
      </c>
      <c r="N350" s="22">
        <f t="shared" si="18"/>
        <v>28800</v>
      </c>
      <c r="O350" s="22">
        <f t="shared" si="19"/>
        <v>0</v>
      </c>
      <c r="P350" s="22">
        <f t="shared" si="20"/>
        <v>28800</v>
      </c>
    </row>
    <row r="351" spans="1:16" ht="132" x14ac:dyDescent="0.2">
      <c r="A351" s="12">
        <v>345</v>
      </c>
      <c r="B351" s="2" t="s">
        <v>610</v>
      </c>
      <c r="C351" s="10" t="s">
        <v>19</v>
      </c>
      <c r="D351" s="10" t="s">
        <v>608</v>
      </c>
      <c r="E351" s="3" t="s">
        <v>399</v>
      </c>
      <c r="F351" s="3" t="s">
        <v>609</v>
      </c>
      <c r="G351" s="3" t="s">
        <v>23</v>
      </c>
      <c r="H351" s="3" t="s">
        <v>24</v>
      </c>
      <c r="I351" s="18">
        <v>45</v>
      </c>
      <c r="J351" s="25">
        <v>12</v>
      </c>
      <c r="K351" s="18">
        <v>0</v>
      </c>
      <c r="L351" s="18">
        <v>0</v>
      </c>
      <c r="M351" s="36">
        <v>0.78</v>
      </c>
      <c r="N351" s="22">
        <f t="shared" si="18"/>
        <v>81000</v>
      </c>
      <c r="O351" s="22">
        <f t="shared" si="19"/>
        <v>0</v>
      </c>
      <c r="P351" s="22">
        <f t="shared" si="20"/>
        <v>81000</v>
      </c>
    </row>
    <row r="352" spans="1:16" ht="84" x14ac:dyDescent="0.2">
      <c r="A352" s="12">
        <v>346</v>
      </c>
      <c r="B352" s="2" t="s">
        <v>611</v>
      </c>
      <c r="C352" s="10" t="s">
        <v>19</v>
      </c>
      <c r="D352" s="10" t="s">
        <v>612</v>
      </c>
      <c r="E352" s="3" t="s">
        <v>399</v>
      </c>
      <c r="F352" s="3" t="s">
        <v>22</v>
      </c>
      <c r="G352" s="3" t="s">
        <v>23</v>
      </c>
      <c r="H352" s="3" t="s">
        <v>24</v>
      </c>
      <c r="I352" s="18">
        <v>20</v>
      </c>
      <c r="J352" s="25">
        <v>12</v>
      </c>
      <c r="K352" s="18">
        <v>0</v>
      </c>
      <c r="L352" s="18">
        <v>0</v>
      </c>
      <c r="M352" s="36">
        <v>0</v>
      </c>
      <c r="N352" s="22">
        <f t="shared" si="18"/>
        <v>36000</v>
      </c>
      <c r="O352" s="22">
        <f t="shared" si="19"/>
        <v>0</v>
      </c>
      <c r="P352" s="22">
        <f t="shared" si="20"/>
        <v>36000</v>
      </c>
    </row>
    <row r="353" spans="1:16" ht="96" x14ac:dyDescent="0.2">
      <c r="A353" s="12">
        <v>347</v>
      </c>
      <c r="B353" s="2" t="s">
        <v>613</v>
      </c>
      <c r="C353" s="10" t="s">
        <v>19</v>
      </c>
      <c r="D353" s="10" t="s">
        <v>614</v>
      </c>
      <c r="E353" s="3" t="s">
        <v>399</v>
      </c>
      <c r="F353" s="3" t="s">
        <v>23</v>
      </c>
      <c r="G353" s="3" t="s">
        <v>23</v>
      </c>
      <c r="H353" s="3" t="s">
        <v>24</v>
      </c>
      <c r="I353" s="18">
        <v>58</v>
      </c>
      <c r="J353" s="25">
        <v>12</v>
      </c>
      <c r="K353" s="18">
        <v>2</v>
      </c>
      <c r="L353" s="18">
        <v>12</v>
      </c>
      <c r="M353" s="36">
        <v>0</v>
      </c>
      <c r="N353" s="22">
        <f t="shared" si="18"/>
        <v>104400</v>
      </c>
      <c r="O353" s="22">
        <f t="shared" si="19"/>
        <v>12000</v>
      </c>
      <c r="P353" s="22">
        <f t="shared" si="20"/>
        <v>116400</v>
      </c>
    </row>
    <row r="354" spans="1:16" ht="108" x14ac:dyDescent="0.2">
      <c r="A354" s="12">
        <v>348</v>
      </c>
      <c r="B354" s="2" t="s">
        <v>615</v>
      </c>
      <c r="C354" s="10" t="s">
        <v>19</v>
      </c>
      <c r="D354" s="10" t="s">
        <v>616</v>
      </c>
      <c r="E354" s="3" t="s">
        <v>399</v>
      </c>
      <c r="F354" s="3" t="s">
        <v>23</v>
      </c>
      <c r="G354" s="3" t="s">
        <v>41</v>
      </c>
      <c r="H354" s="3" t="s">
        <v>24</v>
      </c>
      <c r="I354" s="18">
        <v>36</v>
      </c>
      <c r="J354" s="25">
        <v>12</v>
      </c>
      <c r="K354" s="18">
        <v>0</v>
      </c>
      <c r="L354" s="18">
        <v>0</v>
      </c>
      <c r="M354" s="36">
        <v>0</v>
      </c>
      <c r="N354" s="22">
        <f t="shared" si="18"/>
        <v>64800</v>
      </c>
      <c r="O354" s="22">
        <f t="shared" si="19"/>
        <v>0</v>
      </c>
      <c r="P354" s="22">
        <f t="shared" si="20"/>
        <v>64800</v>
      </c>
    </row>
    <row r="355" spans="1:16" ht="84" x14ac:dyDescent="0.2">
      <c r="A355" s="12">
        <v>349</v>
      </c>
      <c r="B355" s="2" t="s">
        <v>617</v>
      </c>
      <c r="C355" s="10" t="s">
        <v>19</v>
      </c>
      <c r="D355" s="10" t="s">
        <v>618</v>
      </c>
      <c r="E355" s="3" t="s">
        <v>399</v>
      </c>
      <c r="F355" s="3" t="s">
        <v>619</v>
      </c>
      <c r="G355" s="3" t="s">
        <v>23</v>
      </c>
      <c r="H355" s="3" t="s">
        <v>24</v>
      </c>
      <c r="I355" s="18">
        <v>20</v>
      </c>
      <c r="J355" s="25">
        <v>12</v>
      </c>
      <c r="K355" s="18">
        <v>0</v>
      </c>
      <c r="L355" s="18">
        <v>0</v>
      </c>
      <c r="M355" s="36">
        <v>0.31</v>
      </c>
      <c r="N355" s="22">
        <f t="shared" si="18"/>
        <v>36000</v>
      </c>
      <c r="O355" s="22">
        <f t="shared" si="19"/>
        <v>0</v>
      </c>
      <c r="P355" s="22">
        <f t="shared" si="20"/>
        <v>36000</v>
      </c>
    </row>
    <row r="356" spans="1:16" ht="84" x14ac:dyDescent="0.2">
      <c r="A356" s="12">
        <v>350</v>
      </c>
      <c r="B356" s="2" t="s">
        <v>620</v>
      </c>
      <c r="C356" s="10" t="s">
        <v>19</v>
      </c>
      <c r="D356" s="10" t="s">
        <v>618</v>
      </c>
      <c r="E356" s="3" t="s">
        <v>399</v>
      </c>
      <c r="F356" s="3" t="s">
        <v>619</v>
      </c>
      <c r="G356" s="3" t="s">
        <v>23</v>
      </c>
      <c r="H356" s="3" t="s">
        <v>24</v>
      </c>
      <c r="I356" s="18">
        <v>20</v>
      </c>
      <c r="J356" s="25">
        <v>12</v>
      </c>
      <c r="K356" s="18">
        <v>0</v>
      </c>
      <c r="L356" s="18">
        <v>0</v>
      </c>
      <c r="M356" s="36">
        <v>0.31</v>
      </c>
      <c r="N356" s="22">
        <f t="shared" si="18"/>
        <v>36000</v>
      </c>
      <c r="O356" s="22">
        <f t="shared" si="19"/>
        <v>0</v>
      </c>
      <c r="P356" s="22">
        <f t="shared" si="20"/>
        <v>36000</v>
      </c>
    </row>
    <row r="357" spans="1:16" ht="84" x14ac:dyDescent="0.2">
      <c r="A357" s="12">
        <v>351</v>
      </c>
      <c r="B357" s="2" t="s">
        <v>621</v>
      </c>
      <c r="C357" s="10" t="s">
        <v>19</v>
      </c>
      <c r="D357" s="10" t="s">
        <v>618</v>
      </c>
      <c r="E357" s="3" t="s">
        <v>399</v>
      </c>
      <c r="F357" s="3" t="s">
        <v>619</v>
      </c>
      <c r="G357" s="3" t="s">
        <v>23</v>
      </c>
      <c r="H357" s="3" t="s">
        <v>24</v>
      </c>
      <c r="I357" s="18">
        <v>20</v>
      </c>
      <c r="J357" s="25">
        <v>12</v>
      </c>
      <c r="K357" s="18">
        <v>0</v>
      </c>
      <c r="L357" s="18">
        <v>0</v>
      </c>
      <c r="M357" s="36">
        <v>0.31</v>
      </c>
      <c r="N357" s="22">
        <f t="shared" si="18"/>
        <v>36000</v>
      </c>
      <c r="O357" s="22">
        <f t="shared" si="19"/>
        <v>0</v>
      </c>
      <c r="P357" s="22">
        <f t="shared" si="20"/>
        <v>36000</v>
      </c>
    </row>
    <row r="358" spans="1:16" ht="60" x14ac:dyDescent="0.2">
      <c r="A358" s="12">
        <v>352</v>
      </c>
      <c r="B358" s="2" t="s">
        <v>622</v>
      </c>
      <c r="C358" s="10" t="s">
        <v>19</v>
      </c>
      <c r="D358" s="10" t="s">
        <v>618</v>
      </c>
      <c r="E358" s="3" t="s">
        <v>399</v>
      </c>
      <c r="F358" s="3" t="s">
        <v>619</v>
      </c>
      <c r="G358" s="3" t="s">
        <v>23</v>
      </c>
      <c r="H358" s="3" t="s">
        <v>24</v>
      </c>
      <c r="I358" s="25">
        <v>20</v>
      </c>
      <c r="J358" s="25">
        <v>12</v>
      </c>
      <c r="K358" s="18">
        <v>0</v>
      </c>
      <c r="L358" s="18">
        <v>0</v>
      </c>
      <c r="M358" s="36">
        <v>0.31</v>
      </c>
      <c r="N358" s="22">
        <f t="shared" si="18"/>
        <v>36000</v>
      </c>
      <c r="O358" s="22">
        <f t="shared" si="19"/>
        <v>0</v>
      </c>
      <c r="P358" s="22">
        <f t="shared" si="20"/>
        <v>36000</v>
      </c>
    </row>
    <row r="359" spans="1:16" ht="108" x14ac:dyDescent="0.2">
      <c r="A359" s="12">
        <v>353</v>
      </c>
      <c r="B359" s="2" t="s">
        <v>623</v>
      </c>
      <c r="C359" s="10" t="s">
        <v>19</v>
      </c>
      <c r="D359" s="10" t="s">
        <v>624</v>
      </c>
      <c r="E359" s="3" t="s">
        <v>399</v>
      </c>
      <c r="F359" s="3" t="s">
        <v>68</v>
      </c>
      <c r="G359" s="3" t="s">
        <v>21</v>
      </c>
      <c r="H359" s="3" t="s">
        <v>28</v>
      </c>
      <c r="I359" s="25">
        <v>16</v>
      </c>
      <c r="J359" s="25">
        <v>12</v>
      </c>
      <c r="K359" s="18">
        <v>0</v>
      </c>
      <c r="L359" s="18">
        <v>0</v>
      </c>
      <c r="M359" s="36">
        <v>0</v>
      </c>
      <c r="N359" s="22">
        <f t="shared" si="18"/>
        <v>28800</v>
      </c>
      <c r="O359" s="22">
        <f t="shared" si="19"/>
        <v>0</v>
      </c>
      <c r="P359" s="22">
        <f t="shared" si="20"/>
        <v>28800</v>
      </c>
    </row>
    <row r="360" spans="1:16" ht="168" x14ac:dyDescent="0.2">
      <c r="A360" s="12">
        <v>354</v>
      </c>
      <c r="B360" s="2" t="s">
        <v>625</v>
      </c>
      <c r="C360" s="10" t="s">
        <v>19</v>
      </c>
      <c r="D360" s="10" t="s">
        <v>626</v>
      </c>
      <c r="E360" s="3" t="s">
        <v>399</v>
      </c>
      <c r="F360" s="3" t="s">
        <v>627</v>
      </c>
      <c r="G360" s="3" t="s">
        <v>23</v>
      </c>
      <c r="H360" s="3" t="s">
        <v>24</v>
      </c>
      <c r="I360" s="27">
        <v>70</v>
      </c>
      <c r="J360" s="27">
        <v>12</v>
      </c>
      <c r="K360" s="18">
        <v>0</v>
      </c>
      <c r="L360" s="18">
        <v>0</v>
      </c>
      <c r="M360" s="36">
        <f>574/974</f>
        <v>0.58932238193018482</v>
      </c>
      <c r="N360" s="22">
        <f t="shared" si="18"/>
        <v>126000</v>
      </c>
      <c r="O360" s="22">
        <f t="shared" si="19"/>
        <v>0</v>
      </c>
      <c r="P360" s="22">
        <f t="shared" si="20"/>
        <v>126000</v>
      </c>
    </row>
    <row r="361" spans="1:16" ht="168" x14ac:dyDescent="0.2">
      <c r="A361" s="12">
        <v>355</v>
      </c>
      <c r="B361" s="2" t="s">
        <v>628</v>
      </c>
      <c r="C361" s="10" t="s">
        <v>19</v>
      </c>
      <c r="D361" s="10" t="s">
        <v>626</v>
      </c>
      <c r="E361" s="3" t="s">
        <v>399</v>
      </c>
      <c r="F361" s="3" t="s">
        <v>627</v>
      </c>
      <c r="G361" s="3" t="s">
        <v>23</v>
      </c>
      <c r="H361" s="3" t="s">
        <v>24</v>
      </c>
      <c r="I361" s="27">
        <v>0</v>
      </c>
      <c r="J361" s="27">
        <v>0</v>
      </c>
      <c r="K361" s="39">
        <v>15</v>
      </c>
      <c r="L361" s="39">
        <v>12</v>
      </c>
      <c r="M361" s="36">
        <f>574/974</f>
        <v>0.58932238193018482</v>
      </c>
      <c r="N361" s="22">
        <f t="shared" si="18"/>
        <v>0</v>
      </c>
      <c r="O361" s="22">
        <f t="shared" si="19"/>
        <v>90000</v>
      </c>
      <c r="P361" s="22">
        <f t="shared" si="20"/>
        <v>90000</v>
      </c>
    </row>
    <row r="362" spans="1:16" ht="96" x14ac:dyDescent="0.2">
      <c r="A362" s="12">
        <v>356</v>
      </c>
      <c r="B362" s="4" t="s">
        <v>629</v>
      </c>
      <c r="C362" s="10" t="s">
        <v>19</v>
      </c>
      <c r="D362" s="12" t="s">
        <v>630</v>
      </c>
      <c r="E362" s="3" t="s">
        <v>399</v>
      </c>
      <c r="F362" s="3" t="s">
        <v>23</v>
      </c>
      <c r="G362" s="3" t="s">
        <v>21</v>
      </c>
      <c r="H362" s="3" t="s">
        <v>24</v>
      </c>
      <c r="I362" s="27">
        <v>40</v>
      </c>
      <c r="J362" s="27">
        <v>12</v>
      </c>
      <c r="K362" s="18">
        <v>0</v>
      </c>
      <c r="L362" s="18">
        <v>0</v>
      </c>
      <c r="M362" s="36">
        <v>0</v>
      </c>
      <c r="N362" s="22">
        <f t="shared" si="18"/>
        <v>72000</v>
      </c>
      <c r="O362" s="22">
        <f t="shared" si="19"/>
        <v>0</v>
      </c>
      <c r="P362" s="22">
        <f t="shared" si="20"/>
        <v>72000</v>
      </c>
    </row>
    <row r="363" spans="1:16" ht="96" x14ac:dyDescent="0.2">
      <c r="A363" s="12">
        <v>357</v>
      </c>
      <c r="B363" s="4" t="s">
        <v>631</v>
      </c>
      <c r="C363" s="10" t="s">
        <v>19</v>
      </c>
      <c r="D363" s="12" t="s">
        <v>632</v>
      </c>
      <c r="E363" s="3" t="s">
        <v>399</v>
      </c>
      <c r="F363" s="3" t="s">
        <v>633</v>
      </c>
      <c r="G363" s="3" t="s">
        <v>23</v>
      </c>
      <c r="H363" s="3" t="s">
        <v>24</v>
      </c>
      <c r="I363" s="27">
        <v>88</v>
      </c>
      <c r="J363" s="27">
        <v>12</v>
      </c>
      <c r="K363" s="18">
        <v>0</v>
      </c>
      <c r="L363" s="18">
        <v>0</v>
      </c>
      <c r="M363" s="36">
        <v>0.66900000000000004</v>
      </c>
      <c r="N363" s="22">
        <f t="shared" si="18"/>
        <v>158400</v>
      </c>
      <c r="O363" s="22">
        <f t="shared" si="19"/>
        <v>0</v>
      </c>
      <c r="P363" s="22">
        <f t="shared" si="20"/>
        <v>158400</v>
      </c>
    </row>
    <row r="364" spans="1:16" ht="132" x14ac:dyDescent="0.2">
      <c r="A364" s="12">
        <v>358</v>
      </c>
      <c r="B364" s="2" t="s">
        <v>634</v>
      </c>
      <c r="C364" s="10" t="s">
        <v>19</v>
      </c>
      <c r="D364" s="10" t="s">
        <v>635</v>
      </c>
      <c r="E364" s="3" t="s">
        <v>399</v>
      </c>
      <c r="F364" s="3" t="s">
        <v>80</v>
      </c>
      <c r="G364" s="3" t="s">
        <v>23</v>
      </c>
      <c r="H364" s="3" t="s">
        <v>24</v>
      </c>
      <c r="I364" s="18">
        <v>93</v>
      </c>
      <c r="J364" s="25">
        <v>12</v>
      </c>
      <c r="K364" s="18">
        <v>0</v>
      </c>
      <c r="L364" s="18">
        <v>0</v>
      </c>
      <c r="M364" s="36">
        <v>0</v>
      </c>
      <c r="N364" s="22">
        <f t="shared" si="18"/>
        <v>167400</v>
      </c>
      <c r="O364" s="22">
        <f t="shared" si="19"/>
        <v>0</v>
      </c>
      <c r="P364" s="22">
        <f t="shared" si="20"/>
        <v>167400</v>
      </c>
    </row>
    <row r="365" spans="1:16" ht="96" x14ac:dyDescent="0.2">
      <c r="A365" s="12">
        <v>359</v>
      </c>
      <c r="B365" s="2" t="s">
        <v>636</v>
      </c>
      <c r="C365" s="10" t="s">
        <v>19</v>
      </c>
      <c r="D365" s="10" t="s">
        <v>637</v>
      </c>
      <c r="E365" s="3" t="s">
        <v>399</v>
      </c>
      <c r="F365" s="3" t="s">
        <v>165</v>
      </c>
      <c r="G365" s="3" t="s">
        <v>41</v>
      </c>
      <c r="H365" s="3" t="s">
        <v>24</v>
      </c>
      <c r="I365" s="18">
        <v>15</v>
      </c>
      <c r="J365" s="25">
        <v>12</v>
      </c>
      <c r="K365" s="18">
        <v>0</v>
      </c>
      <c r="L365" s="18">
        <v>0</v>
      </c>
      <c r="M365" s="36">
        <v>0</v>
      </c>
      <c r="N365" s="22">
        <f t="shared" si="18"/>
        <v>27000</v>
      </c>
      <c r="O365" s="22">
        <f t="shared" si="19"/>
        <v>0</v>
      </c>
      <c r="P365" s="22">
        <f t="shared" si="20"/>
        <v>27000</v>
      </c>
    </row>
    <row r="366" spans="1:16" ht="120" x14ac:dyDescent="0.2">
      <c r="A366" s="12">
        <v>360</v>
      </c>
      <c r="B366" s="2" t="s">
        <v>638</v>
      </c>
      <c r="C366" s="10" t="s">
        <v>19</v>
      </c>
      <c r="D366" s="10" t="s">
        <v>639</v>
      </c>
      <c r="E366" s="3" t="s">
        <v>399</v>
      </c>
      <c r="F366" s="3" t="s">
        <v>34</v>
      </c>
      <c r="G366" s="3" t="s">
        <v>23</v>
      </c>
      <c r="H366" s="3" t="s">
        <v>24</v>
      </c>
      <c r="I366" s="18">
        <v>30</v>
      </c>
      <c r="J366" s="25">
        <v>12</v>
      </c>
      <c r="K366" s="18">
        <v>0</v>
      </c>
      <c r="L366" s="18">
        <v>0</v>
      </c>
      <c r="M366" s="36">
        <v>0</v>
      </c>
      <c r="N366" s="22">
        <f t="shared" si="18"/>
        <v>54000</v>
      </c>
      <c r="O366" s="22">
        <f t="shared" si="19"/>
        <v>0</v>
      </c>
      <c r="P366" s="22">
        <f t="shared" si="20"/>
        <v>54000</v>
      </c>
    </row>
    <row r="367" spans="1:16" ht="48" x14ac:dyDescent="0.2">
      <c r="A367" s="12">
        <v>361</v>
      </c>
      <c r="B367" s="2" t="s">
        <v>640</v>
      </c>
      <c r="C367" s="10" t="s">
        <v>19</v>
      </c>
      <c r="D367" s="10" t="s">
        <v>641</v>
      </c>
      <c r="E367" s="3" t="s">
        <v>399</v>
      </c>
      <c r="F367" s="3" t="s">
        <v>34</v>
      </c>
      <c r="G367" s="3" t="s">
        <v>41</v>
      </c>
      <c r="H367" s="3" t="s">
        <v>24</v>
      </c>
      <c r="I367" s="18">
        <v>32</v>
      </c>
      <c r="J367" s="25">
        <v>4</v>
      </c>
      <c r="K367" s="18">
        <v>0</v>
      </c>
      <c r="L367" s="18">
        <v>0</v>
      </c>
      <c r="M367" s="36">
        <v>0.28999999999999998</v>
      </c>
      <c r="N367" s="22">
        <f t="shared" si="18"/>
        <v>19200</v>
      </c>
      <c r="O367" s="22">
        <f t="shared" si="19"/>
        <v>0</v>
      </c>
      <c r="P367" s="22">
        <f t="shared" si="20"/>
        <v>19200</v>
      </c>
    </row>
    <row r="368" spans="1:16" ht="84" x14ac:dyDescent="0.2">
      <c r="A368" s="12">
        <v>362</v>
      </c>
      <c r="B368" s="2" t="s">
        <v>642</v>
      </c>
      <c r="C368" s="10" t="s">
        <v>19</v>
      </c>
      <c r="D368" s="10" t="s">
        <v>643</v>
      </c>
      <c r="E368" s="3" t="s">
        <v>399</v>
      </c>
      <c r="F368" s="3" t="s">
        <v>179</v>
      </c>
      <c r="G368" s="3" t="s">
        <v>68</v>
      </c>
      <c r="H368" s="3" t="s">
        <v>28</v>
      </c>
      <c r="I368" s="18">
        <v>20</v>
      </c>
      <c r="J368" s="25">
        <v>12</v>
      </c>
      <c r="K368" s="18">
        <v>0</v>
      </c>
      <c r="L368" s="18">
        <v>0</v>
      </c>
      <c r="M368" s="36">
        <v>0</v>
      </c>
      <c r="N368" s="22">
        <f t="shared" si="18"/>
        <v>36000</v>
      </c>
      <c r="O368" s="22">
        <f t="shared" si="19"/>
        <v>0</v>
      </c>
      <c r="P368" s="22">
        <f t="shared" si="20"/>
        <v>36000</v>
      </c>
    </row>
    <row r="369" spans="1:16" ht="120" x14ac:dyDescent="0.2">
      <c r="A369" s="12">
        <v>363</v>
      </c>
      <c r="B369" s="2" t="s">
        <v>644</v>
      </c>
      <c r="C369" s="10" t="s">
        <v>19</v>
      </c>
      <c r="D369" s="10" t="s">
        <v>645</v>
      </c>
      <c r="E369" s="3" t="s">
        <v>399</v>
      </c>
      <c r="F369" s="3" t="s">
        <v>23</v>
      </c>
      <c r="G369" s="3" t="s">
        <v>97</v>
      </c>
      <c r="H369" s="3" t="s">
        <v>28</v>
      </c>
      <c r="I369" s="25">
        <v>14</v>
      </c>
      <c r="J369" s="25">
        <v>12</v>
      </c>
      <c r="K369" s="18">
        <v>0</v>
      </c>
      <c r="L369" s="18">
        <v>0</v>
      </c>
      <c r="M369" s="36">
        <v>0</v>
      </c>
      <c r="N369" s="22">
        <f t="shared" si="18"/>
        <v>25200</v>
      </c>
      <c r="O369" s="22">
        <f t="shared" si="19"/>
        <v>0</v>
      </c>
      <c r="P369" s="22">
        <f t="shared" si="20"/>
        <v>25200</v>
      </c>
    </row>
    <row r="370" spans="1:16" ht="96" x14ac:dyDescent="0.2">
      <c r="A370" s="12">
        <v>364</v>
      </c>
      <c r="B370" s="2" t="s">
        <v>646</v>
      </c>
      <c r="C370" s="10" t="s">
        <v>19</v>
      </c>
      <c r="D370" s="10" t="s">
        <v>647</v>
      </c>
      <c r="E370" s="3" t="s">
        <v>399</v>
      </c>
      <c r="F370" s="3" t="s">
        <v>648</v>
      </c>
      <c r="G370" s="3" t="s">
        <v>23</v>
      </c>
      <c r="H370" s="3" t="s">
        <v>24</v>
      </c>
      <c r="I370" s="25">
        <v>30</v>
      </c>
      <c r="J370" s="25">
        <v>12</v>
      </c>
      <c r="K370" s="18">
        <v>0</v>
      </c>
      <c r="L370" s="18">
        <v>0</v>
      </c>
      <c r="M370" s="36">
        <v>0.73</v>
      </c>
      <c r="N370" s="22">
        <f t="shared" si="18"/>
        <v>54000</v>
      </c>
      <c r="O370" s="22">
        <f t="shared" si="19"/>
        <v>0</v>
      </c>
      <c r="P370" s="22">
        <f t="shared" si="20"/>
        <v>54000</v>
      </c>
    </row>
    <row r="371" spans="1:16" ht="108" x14ac:dyDescent="0.2">
      <c r="A371" s="12">
        <v>365</v>
      </c>
      <c r="B371" s="2" t="s">
        <v>649</v>
      </c>
      <c r="C371" s="10" t="s">
        <v>19</v>
      </c>
      <c r="D371" s="10" t="s">
        <v>650</v>
      </c>
      <c r="E371" s="3" t="s">
        <v>399</v>
      </c>
      <c r="F371" s="3" t="s">
        <v>21</v>
      </c>
      <c r="G371" s="3" t="s">
        <v>68</v>
      </c>
      <c r="H371" s="3" t="s">
        <v>36</v>
      </c>
      <c r="I371" s="27">
        <v>10</v>
      </c>
      <c r="J371" s="27">
        <v>12</v>
      </c>
      <c r="K371" s="18">
        <v>0</v>
      </c>
      <c r="L371" s="18">
        <v>0</v>
      </c>
      <c r="M371" s="36">
        <v>0</v>
      </c>
      <c r="N371" s="22">
        <f t="shared" si="18"/>
        <v>18000</v>
      </c>
      <c r="O371" s="22">
        <f t="shared" si="19"/>
        <v>0</v>
      </c>
      <c r="P371" s="22">
        <f t="shared" si="20"/>
        <v>18000</v>
      </c>
    </row>
    <row r="372" spans="1:16" ht="108" x14ac:dyDescent="0.2">
      <c r="A372" s="12">
        <v>366</v>
      </c>
      <c r="B372" s="2" t="s">
        <v>651</v>
      </c>
      <c r="C372" s="10" t="s">
        <v>12</v>
      </c>
      <c r="D372" s="10" t="s">
        <v>652</v>
      </c>
      <c r="E372" s="3" t="s">
        <v>399</v>
      </c>
      <c r="F372" s="3" t="s">
        <v>83</v>
      </c>
      <c r="G372" s="3" t="s">
        <v>41</v>
      </c>
      <c r="H372" s="3" t="s">
        <v>28</v>
      </c>
      <c r="I372" s="27">
        <v>24</v>
      </c>
      <c r="J372" s="27">
        <v>12</v>
      </c>
      <c r="K372" s="18">
        <v>0</v>
      </c>
      <c r="L372" s="18">
        <v>0</v>
      </c>
      <c r="M372" s="36">
        <v>0</v>
      </c>
      <c r="N372" s="22">
        <f t="shared" si="18"/>
        <v>43200</v>
      </c>
      <c r="O372" s="22">
        <f t="shared" si="19"/>
        <v>0</v>
      </c>
      <c r="P372" s="22">
        <f t="shared" si="20"/>
        <v>43200</v>
      </c>
    </row>
    <row r="373" spans="1:16" ht="84" x14ac:dyDescent="0.2">
      <c r="A373" s="52">
        <v>367</v>
      </c>
      <c r="B373" s="53" t="s">
        <v>653</v>
      </c>
      <c r="C373" s="53" t="s">
        <v>654</v>
      </c>
      <c r="D373" s="53" t="s">
        <v>655</v>
      </c>
      <c r="E373" s="54" t="s">
        <v>656</v>
      </c>
      <c r="F373" s="54" t="s">
        <v>83</v>
      </c>
      <c r="G373" s="54" t="s">
        <v>23</v>
      </c>
      <c r="H373" s="54" t="s">
        <v>24</v>
      </c>
      <c r="I373" s="55">
        <v>24</v>
      </c>
      <c r="J373" s="56">
        <v>12</v>
      </c>
      <c r="K373" s="55">
        <v>0</v>
      </c>
      <c r="L373" s="56">
        <v>0</v>
      </c>
      <c r="M373" s="57">
        <f>0</f>
        <v>0</v>
      </c>
      <c r="N373" s="58">
        <f t="shared" si="18"/>
        <v>43200</v>
      </c>
      <c r="O373" s="58">
        <f t="shared" si="19"/>
        <v>0</v>
      </c>
      <c r="P373" s="58">
        <f t="shared" si="20"/>
        <v>43200</v>
      </c>
    </row>
    <row r="374" spans="1:16" ht="72" x14ac:dyDescent="0.2">
      <c r="A374" s="52">
        <v>368</v>
      </c>
      <c r="B374" s="53" t="s">
        <v>657</v>
      </c>
      <c r="C374" s="53" t="s">
        <v>654</v>
      </c>
      <c r="D374" s="53" t="s">
        <v>655</v>
      </c>
      <c r="E374" s="54" t="s">
        <v>656</v>
      </c>
      <c r="F374" s="54" t="s">
        <v>83</v>
      </c>
      <c r="G374" s="54" t="s">
        <v>23</v>
      </c>
      <c r="H374" s="54" t="s">
        <v>24</v>
      </c>
      <c r="I374" s="55">
        <v>24</v>
      </c>
      <c r="J374" s="56">
        <v>12</v>
      </c>
      <c r="K374" s="55">
        <v>0</v>
      </c>
      <c r="L374" s="56">
        <v>0</v>
      </c>
      <c r="M374" s="57">
        <f>0</f>
        <v>0</v>
      </c>
      <c r="N374" s="58">
        <f t="shared" si="18"/>
        <v>43200</v>
      </c>
      <c r="O374" s="58">
        <f t="shared" si="19"/>
        <v>0</v>
      </c>
      <c r="P374" s="58">
        <f t="shared" si="20"/>
        <v>43200</v>
      </c>
    </row>
    <row r="375" spans="1:16" ht="84" x14ac:dyDescent="0.2">
      <c r="A375" s="52">
        <v>369</v>
      </c>
      <c r="B375" s="53" t="s">
        <v>658</v>
      </c>
      <c r="C375" s="53" t="s">
        <v>654</v>
      </c>
      <c r="D375" s="53" t="s">
        <v>655</v>
      </c>
      <c r="E375" s="54" t="s">
        <v>656</v>
      </c>
      <c r="F375" s="54" t="s">
        <v>83</v>
      </c>
      <c r="G375" s="54" t="s">
        <v>23</v>
      </c>
      <c r="H375" s="54" t="s">
        <v>24</v>
      </c>
      <c r="I375" s="55">
        <v>30</v>
      </c>
      <c r="J375" s="56">
        <v>12</v>
      </c>
      <c r="K375" s="55">
        <v>0</v>
      </c>
      <c r="L375" s="56">
        <v>0</v>
      </c>
      <c r="M375" s="57">
        <f>0</f>
        <v>0</v>
      </c>
      <c r="N375" s="58">
        <f t="shared" si="18"/>
        <v>54000</v>
      </c>
      <c r="O375" s="58">
        <f t="shared" si="19"/>
        <v>0</v>
      </c>
      <c r="P375" s="58">
        <f t="shared" si="20"/>
        <v>54000</v>
      </c>
    </row>
    <row r="376" spans="1:16" ht="84" x14ac:dyDescent="0.2">
      <c r="A376" s="52">
        <v>370</v>
      </c>
      <c r="B376" s="53" t="s">
        <v>659</v>
      </c>
      <c r="C376" s="53" t="s">
        <v>12</v>
      </c>
      <c r="D376" s="53" t="s">
        <v>655</v>
      </c>
      <c r="E376" s="54" t="s">
        <v>656</v>
      </c>
      <c r="F376" s="54" t="s">
        <v>83</v>
      </c>
      <c r="G376" s="54" t="s">
        <v>23</v>
      </c>
      <c r="H376" s="54" t="s">
        <v>24</v>
      </c>
      <c r="I376" s="55">
        <v>8</v>
      </c>
      <c r="J376" s="56">
        <v>12</v>
      </c>
      <c r="K376" s="55">
        <v>0</v>
      </c>
      <c r="L376" s="56">
        <v>0</v>
      </c>
      <c r="M376" s="57">
        <f>0</f>
        <v>0</v>
      </c>
      <c r="N376" s="58">
        <f t="shared" si="18"/>
        <v>14400</v>
      </c>
      <c r="O376" s="58">
        <f t="shared" si="19"/>
        <v>0</v>
      </c>
      <c r="P376" s="58">
        <f t="shared" si="20"/>
        <v>14400</v>
      </c>
    </row>
    <row r="377" spans="1:16" ht="84" x14ac:dyDescent="0.2">
      <c r="A377" s="52">
        <v>371</v>
      </c>
      <c r="B377" s="53" t="s">
        <v>660</v>
      </c>
      <c r="C377" s="53" t="s">
        <v>654</v>
      </c>
      <c r="D377" s="53" t="s">
        <v>661</v>
      </c>
      <c r="E377" s="54" t="s">
        <v>656</v>
      </c>
      <c r="F377" s="54" t="s">
        <v>68</v>
      </c>
      <c r="G377" s="54" t="s">
        <v>97</v>
      </c>
      <c r="H377" s="54" t="s">
        <v>36</v>
      </c>
      <c r="I377" s="55">
        <v>47</v>
      </c>
      <c r="J377" s="56">
        <v>12</v>
      </c>
      <c r="K377" s="55">
        <v>0</v>
      </c>
      <c r="L377" s="56">
        <v>0</v>
      </c>
      <c r="M377" s="57">
        <f>0</f>
        <v>0</v>
      </c>
      <c r="N377" s="58">
        <f t="shared" si="18"/>
        <v>84600</v>
      </c>
      <c r="O377" s="58">
        <f t="shared" si="19"/>
        <v>0</v>
      </c>
      <c r="P377" s="58">
        <f t="shared" si="20"/>
        <v>84600</v>
      </c>
    </row>
    <row r="378" spans="1:16" ht="84" x14ac:dyDescent="0.2">
      <c r="A378" s="52">
        <v>372</v>
      </c>
      <c r="B378" s="53" t="s">
        <v>662</v>
      </c>
      <c r="C378" s="53" t="s">
        <v>654</v>
      </c>
      <c r="D378" s="53" t="s">
        <v>663</v>
      </c>
      <c r="E378" s="54" t="s">
        <v>656</v>
      </c>
      <c r="F378" s="54" t="s">
        <v>68</v>
      </c>
      <c r="G378" s="54" t="s">
        <v>179</v>
      </c>
      <c r="H378" s="54" t="s">
        <v>28</v>
      </c>
      <c r="I378" s="55">
        <v>37</v>
      </c>
      <c r="J378" s="56">
        <v>12</v>
      </c>
      <c r="K378" s="55">
        <v>1</v>
      </c>
      <c r="L378" s="56">
        <v>12</v>
      </c>
      <c r="M378" s="57">
        <f>0</f>
        <v>0</v>
      </c>
      <c r="N378" s="58">
        <f t="shared" si="18"/>
        <v>66600</v>
      </c>
      <c r="O378" s="58">
        <f t="shared" si="19"/>
        <v>6000</v>
      </c>
      <c r="P378" s="58">
        <f t="shared" si="20"/>
        <v>72600</v>
      </c>
    </row>
    <row r="379" spans="1:16" ht="84" x14ac:dyDescent="0.2">
      <c r="A379" s="52">
        <v>373</v>
      </c>
      <c r="B379" s="53" t="s">
        <v>664</v>
      </c>
      <c r="C379" s="53" t="s">
        <v>654</v>
      </c>
      <c r="D379" s="53" t="s">
        <v>665</v>
      </c>
      <c r="E379" s="54" t="s">
        <v>656</v>
      </c>
      <c r="F379" s="54" t="s">
        <v>68</v>
      </c>
      <c r="G379" s="54" t="s">
        <v>103</v>
      </c>
      <c r="H379" s="54" t="s">
        <v>36</v>
      </c>
      <c r="I379" s="56">
        <v>22</v>
      </c>
      <c r="J379" s="56">
        <v>12</v>
      </c>
      <c r="K379" s="56">
        <v>2</v>
      </c>
      <c r="L379" s="56">
        <v>12</v>
      </c>
      <c r="M379" s="57">
        <f>0</f>
        <v>0</v>
      </c>
      <c r="N379" s="58">
        <f t="shared" si="18"/>
        <v>39600</v>
      </c>
      <c r="O379" s="58">
        <f t="shared" si="19"/>
        <v>12000</v>
      </c>
      <c r="P379" s="58">
        <f t="shared" si="20"/>
        <v>51600</v>
      </c>
    </row>
    <row r="380" spans="1:16" ht="84" x14ac:dyDescent="0.2">
      <c r="A380" s="52">
        <v>374</v>
      </c>
      <c r="B380" s="53" t="s">
        <v>666</v>
      </c>
      <c r="C380" s="53" t="s">
        <v>654</v>
      </c>
      <c r="D380" s="53" t="s">
        <v>667</v>
      </c>
      <c r="E380" s="54" t="s">
        <v>656</v>
      </c>
      <c r="F380" s="54" t="s">
        <v>103</v>
      </c>
      <c r="G380" s="54" t="s">
        <v>97</v>
      </c>
      <c r="H380" s="54" t="s">
        <v>36</v>
      </c>
      <c r="I380" s="56">
        <v>65</v>
      </c>
      <c r="J380" s="56">
        <v>12</v>
      </c>
      <c r="K380" s="56">
        <v>0</v>
      </c>
      <c r="L380" s="56">
        <v>0</v>
      </c>
      <c r="M380" s="57">
        <f>0</f>
        <v>0</v>
      </c>
      <c r="N380" s="58">
        <f t="shared" si="18"/>
        <v>117000</v>
      </c>
      <c r="O380" s="58">
        <f t="shared" si="19"/>
        <v>0</v>
      </c>
      <c r="P380" s="58">
        <f t="shared" si="20"/>
        <v>117000</v>
      </c>
    </row>
    <row r="381" spans="1:16" ht="132" x14ac:dyDescent="0.2">
      <c r="A381" s="52">
        <v>375</v>
      </c>
      <c r="B381" s="53" t="s">
        <v>668</v>
      </c>
      <c r="C381" s="53" t="s">
        <v>654</v>
      </c>
      <c r="D381" s="53" t="s">
        <v>669</v>
      </c>
      <c r="E381" s="54" t="s">
        <v>656</v>
      </c>
      <c r="F381" s="54" t="s">
        <v>31</v>
      </c>
      <c r="G381" s="54" t="s">
        <v>23</v>
      </c>
      <c r="H381" s="54" t="s">
        <v>24</v>
      </c>
      <c r="I381" s="59">
        <v>20</v>
      </c>
      <c r="J381" s="59">
        <v>12</v>
      </c>
      <c r="K381" s="59">
        <v>0</v>
      </c>
      <c r="L381" s="59">
        <v>0</v>
      </c>
      <c r="M381" s="57">
        <f>0</f>
        <v>0</v>
      </c>
      <c r="N381" s="58">
        <f t="shared" si="18"/>
        <v>36000</v>
      </c>
      <c r="O381" s="58">
        <f t="shared" si="19"/>
        <v>0</v>
      </c>
      <c r="P381" s="58">
        <f t="shared" si="20"/>
        <v>36000</v>
      </c>
    </row>
    <row r="382" spans="1:16" ht="84" x14ac:dyDescent="0.2">
      <c r="A382" s="52">
        <v>376</v>
      </c>
      <c r="B382" s="53" t="s">
        <v>670</v>
      </c>
      <c r="C382" s="53" t="s">
        <v>654</v>
      </c>
      <c r="D382" s="53" t="s">
        <v>671</v>
      </c>
      <c r="E382" s="54" t="s">
        <v>656</v>
      </c>
      <c r="F382" s="54" t="s">
        <v>68</v>
      </c>
      <c r="G382" s="54" t="s">
        <v>34</v>
      </c>
      <c r="H382" s="54" t="s">
        <v>28</v>
      </c>
      <c r="I382" s="59">
        <v>35</v>
      </c>
      <c r="J382" s="59">
        <v>12</v>
      </c>
      <c r="K382" s="59">
        <v>12</v>
      </c>
      <c r="L382" s="59">
        <v>12</v>
      </c>
      <c r="M382" s="57">
        <f>0</f>
        <v>0</v>
      </c>
      <c r="N382" s="58">
        <f t="shared" si="18"/>
        <v>63000</v>
      </c>
      <c r="O382" s="58">
        <f t="shared" si="19"/>
        <v>72000</v>
      </c>
      <c r="P382" s="58">
        <f t="shared" si="20"/>
        <v>135000</v>
      </c>
    </row>
    <row r="383" spans="1:16" ht="84" x14ac:dyDescent="0.2">
      <c r="A383" s="52">
        <v>377</v>
      </c>
      <c r="B383" s="53" t="s">
        <v>672</v>
      </c>
      <c r="C383" s="53" t="s">
        <v>654</v>
      </c>
      <c r="D383" s="53" t="s">
        <v>673</v>
      </c>
      <c r="E383" s="54" t="s">
        <v>656</v>
      </c>
      <c r="F383" s="54" t="s">
        <v>68</v>
      </c>
      <c r="G383" s="54" t="s">
        <v>50</v>
      </c>
      <c r="H383" s="54" t="s">
        <v>28</v>
      </c>
      <c r="I383" s="59">
        <v>16</v>
      </c>
      <c r="J383" s="59">
        <v>12</v>
      </c>
      <c r="K383" s="59">
        <v>0</v>
      </c>
      <c r="L383" s="59">
        <v>0</v>
      </c>
      <c r="M383" s="57">
        <f>0</f>
        <v>0</v>
      </c>
      <c r="N383" s="58">
        <f t="shared" si="18"/>
        <v>28800</v>
      </c>
      <c r="O383" s="58">
        <f t="shared" si="19"/>
        <v>0</v>
      </c>
      <c r="P383" s="58">
        <f t="shared" si="20"/>
        <v>28800</v>
      </c>
    </row>
    <row r="384" spans="1:16" ht="108" x14ac:dyDescent="0.2">
      <c r="A384" s="52">
        <v>378</v>
      </c>
      <c r="B384" s="53" t="s">
        <v>674</v>
      </c>
      <c r="C384" s="53" t="s">
        <v>654</v>
      </c>
      <c r="D384" s="53" t="s">
        <v>675</v>
      </c>
      <c r="E384" s="54" t="s">
        <v>656</v>
      </c>
      <c r="F384" s="54" t="s">
        <v>68</v>
      </c>
      <c r="G384" s="54" t="s">
        <v>31</v>
      </c>
      <c r="H384" s="54" t="s">
        <v>28</v>
      </c>
      <c r="I384" s="59">
        <v>20</v>
      </c>
      <c r="J384" s="59">
        <v>12</v>
      </c>
      <c r="K384" s="59">
        <v>0</v>
      </c>
      <c r="L384" s="59">
        <v>0</v>
      </c>
      <c r="M384" s="57">
        <f>0</f>
        <v>0</v>
      </c>
      <c r="N384" s="58">
        <f t="shared" si="18"/>
        <v>36000</v>
      </c>
      <c r="O384" s="58">
        <f t="shared" si="19"/>
        <v>0</v>
      </c>
      <c r="P384" s="58">
        <f t="shared" si="20"/>
        <v>36000</v>
      </c>
    </row>
    <row r="385" spans="1:16" ht="108" x14ac:dyDescent="0.2">
      <c r="A385" s="52">
        <v>379</v>
      </c>
      <c r="B385" s="53" t="s">
        <v>676</v>
      </c>
      <c r="C385" s="53" t="s">
        <v>654</v>
      </c>
      <c r="D385" s="53" t="s">
        <v>677</v>
      </c>
      <c r="E385" s="54" t="s">
        <v>656</v>
      </c>
      <c r="F385" s="54" t="s">
        <v>68</v>
      </c>
      <c r="G385" s="54" t="s">
        <v>98</v>
      </c>
      <c r="H385" s="54" t="s">
        <v>28</v>
      </c>
      <c r="I385" s="59">
        <v>58</v>
      </c>
      <c r="J385" s="59">
        <v>12</v>
      </c>
      <c r="K385" s="59">
        <v>0</v>
      </c>
      <c r="L385" s="59">
        <v>0</v>
      </c>
      <c r="M385" s="57">
        <f>0</f>
        <v>0</v>
      </c>
      <c r="N385" s="58">
        <f t="shared" si="18"/>
        <v>104400</v>
      </c>
      <c r="O385" s="58">
        <f t="shared" si="19"/>
        <v>0</v>
      </c>
      <c r="P385" s="58">
        <f t="shared" si="20"/>
        <v>104400</v>
      </c>
    </row>
    <row r="386" spans="1:16" ht="84" x14ac:dyDescent="0.2">
      <c r="A386" s="52">
        <v>380</v>
      </c>
      <c r="B386" s="53" t="s">
        <v>678</v>
      </c>
      <c r="C386" s="53" t="s">
        <v>654</v>
      </c>
      <c r="D386" s="53" t="s">
        <v>679</v>
      </c>
      <c r="E386" s="54" t="s">
        <v>656</v>
      </c>
      <c r="F386" s="54" t="s">
        <v>103</v>
      </c>
      <c r="G386" s="54" t="s">
        <v>22</v>
      </c>
      <c r="H386" s="54" t="s">
        <v>36</v>
      </c>
      <c r="I386" s="59">
        <v>58</v>
      </c>
      <c r="J386" s="59">
        <v>12</v>
      </c>
      <c r="K386" s="59">
        <v>0</v>
      </c>
      <c r="L386" s="59">
        <v>0</v>
      </c>
      <c r="M386" s="57">
        <f>0</f>
        <v>0</v>
      </c>
      <c r="N386" s="58">
        <f t="shared" si="18"/>
        <v>104400</v>
      </c>
      <c r="O386" s="58">
        <f t="shared" si="19"/>
        <v>0</v>
      </c>
      <c r="P386" s="58">
        <f t="shared" si="20"/>
        <v>104400</v>
      </c>
    </row>
    <row r="387" spans="1:16" ht="84" x14ac:dyDescent="0.2">
      <c r="A387" s="52">
        <v>381</v>
      </c>
      <c r="B387" s="53" t="s">
        <v>680</v>
      </c>
      <c r="C387" s="53" t="s">
        <v>654</v>
      </c>
      <c r="D387" s="53" t="s">
        <v>679</v>
      </c>
      <c r="E387" s="54" t="s">
        <v>656</v>
      </c>
      <c r="F387" s="54" t="s">
        <v>103</v>
      </c>
      <c r="G387" s="54" t="s">
        <v>22</v>
      </c>
      <c r="H387" s="54" t="s">
        <v>36</v>
      </c>
      <c r="I387" s="59">
        <v>17</v>
      </c>
      <c r="J387" s="59">
        <v>12</v>
      </c>
      <c r="K387" s="59">
        <v>3</v>
      </c>
      <c r="L387" s="59">
        <v>12</v>
      </c>
      <c r="M387" s="57">
        <f>0</f>
        <v>0</v>
      </c>
      <c r="N387" s="58">
        <f t="shared" si="18"/>
        <v>30600</v>
      </c>
      <c r="O387" s="58">
        <f t="shared" si="19"/>
        <v>18000</v>
      </c>
      <c r="P387" s="58">
        <f t="shared" si="20"/>
        <v>48600</v>
      </c>
    </row>
    <row r="388" spans="1:16" ht="84" x14ac:dyDescent="0.2">
      <c r="A388" s="52">
        <v>382</v>
      </c>
      <c r="B388" s="53" t="s">
        <v>681</v>
      </c>
      <c r="C388" s="53" t="s">
        <v>12</v>
      </c>
      <c r="D388" s="53" t="s">
        <v>679</v>
      </c>
      <c r="E388" s="54" t="s">
        <v>656</v>
      </c>
      <c r="F388" s="54" t="s">
        <v>103</v>
      </c>
      <c r="G388" s="54" t="s">
        <v>22</v>
      </c>
      <c r="H388" s="54" t="s">
        <v>36</v>
      </c>
      <c r="I388" s="59">
        <v>17</v>
      </c>
      <c r="J388" s="59">
        <v>12</v>
      </c>
      <c r="K388" s="59">
        <v>3</v>
      </c>
      <c r="L388" s="59">
        <v>12</v>
      </c>
      <c r="M388" s="57">
        <f>0</f>
        <v>0</v>
      </c>
      <c r="N388" s="58">
        <f t="shared" si="18"/>
        <v>30600</v>
      </c>
      <c r="O388" s="58">
        <f t="shared" si="19"/>
        <v>18000</v>
      </c>
      <c r="P388" s="58">
        <f t="shared" si="20"/>
        <v>48600</v>
      </c>
    </row>
    <row r="389" spans="1:16" ht="84" x14ac:dyDescent="0.2">
      <c r="A389" s="52">
        <v>383</v>
      </c>
      <c r="B389" s="53" t="s">
        <v>682</v>
      </c>
      <c r="C389" s="53" t="s">
        <v>654</v>
      </c>
      <c r="D389" s="53" t="s">
        <v>683</v>
      </c>
      <c r="E389" s="54" t="s">
        <v>656</v>
      </c>
      <c r="F389" s="54" t="s">
        <v>80</v>
      </c>
      <c r="G389" s="54" t="s">
        <v>23</v>
      </c>
      <c r="H389" s="54" t="s">
        <v>24</v>
      </c>
      <c r="I389" s="59">
        <v>51</v>
      </c>
      <c r="J389" s="59">
        <v>12</v>
      </c>
      <c r="K389" s="59">
        <v>4</v>
      </c>
      <c r="L389" s="59">
        <v>12</v>
      </c>
      <c r="M389" s="57">
        <f>0</f>
        <v>0</v>
      </c>
      <c r="N389" s="58">
        <f t="shared" si="18"/>
        <v>91800</v>
      </c>
      <c r="O389" s="58">
        <f t="shared" si="19"/>
        <v>24000</v>
      </c>
      <c r="P389" s="58">
        <f t="shared" si="20"/>
        <v>115800</v>
      </c>
    </row>
    <row r="390" spans="1:16" ht="84" x14ac:dyDescent="0.2">
      <c r="A390" s="52">
        <v>384</v>
      </c>
      <c r="B390" s="53" t="s">
        <v>684</v>
      </c>
      <c r="C390" s="53" t="s">
        <v>654</v>
      </c>
      <c r="D390" s="53" t="s">
        <v>683</v>
      </c>
      <c r="E390" s="54" t="s">
        <v>656</v>
      </c>
      <c r="F390" s="54" t="s">
        <v>80</v>
      </c>
      <c r="G390" s="54" t="s">
        <v>23</v>
      </c>
      <c r="H390" s="54" t="s">
        <v>24</v>
      </c>
      <c r="I390" s="59">
        <v>27</v>
      </c>
      <c r="J390" s="59">
        <v>12</v>
      </c>
      <c r="K390" s="59">
        <v>3</v>
      </c>
      <c r="L390" s="59">
        <v>12</v>
      </c>
      <c r="M390" s="57">
        <f>0</f>
        <v>0</v>
      </c>
      <c r="N390" s="58">
        <f t="shared" si="18"/>
        <v>48600</v>
      </c>
      <c r="O390" s="58">
        <f t="shared" si="19"/>
        <v>18000</v>
      </c>
      <c r="P390" s="58">
        <f t="shared" si="20"/>
        <v>66600</v>
      </c>
    </row>
    <row r="391" spans="1:16" ht="84" x14ac:dyDescent="0.2">
      <c r="A391" s="52">
        <v>385</v>
      </c>
      <c r="B391" s="53" t="s">
        <v>685</v>
      </c>
      <c r="C391" s="53" t="s">
        <v>654</v>
      </c>
      <c r="D391" s="53" t="s">
        <v>683</v>
      </c>
      <c r="E391" s="54" t="s">
        <v>656</v>
      </c>
      <c r="F391" s="54" t="s">
        <v>80</v>
      </c>
      <c r="G391" s="54" t="s">
        <v>23</v>
      </c>
      <c r="H391" s="54" t="s">
        <v>24</v>
      </c>
      <c r="I391" s="59">
        <v>60</v>
      </c>
      <c r="J391" s="59">
        <v>12</v>
      </c>
      <c r="K391" s="59">
        <v>10</v>
      </c>
      <c r="L391" s="59">
        <v>12</v>
      </c>
      <c r="M391" s="57">
        <f>0</f>
        <v>0</v>
      </c>
      <c r="N391" s="58">
        <f t="shared" ref="N391:N454" si="21">I391*J391*150</f>
        <v>108000</v>
      </c>
      <c r="O391" s="58">
        <f t="shared" ref="O391:O454" si="22">K391*L391*500</f>
        <v>60000</v>
      </c>
      <c r="P391" s="58">
        <f t="shared" si="20"/>
        <v>168000</v>
      </c>
    </row>
    <row r="392" spans="1:16" ht="72" x14ac:dyDescent="0.2">
      <c r="A392" s="52">
        <v>386</v>
      </c>
      <c r="B392" s="53" t="s">
        <v>686</v>
      </c>
      <c r="C392" s="53" t="s">
        <v>654</v>
      </c>
      <c r="D392" s="53" t="s">
        <v>683</v>
      </c>
      <c r="E392" s="54" t="s">
        <v>656</v>
      </c>
      <c r="F392" s="54" t="s">
        <v>80</v>
      </c>
      <c r="G392" s="54" t="s">
        <v>23</v>
      </c>
      <c r="H392" s="54" t="s">
        <v>24</v>
      </c>
      <c r="I392" s="59">
        <v>64</v>
      </c>
      <c r="J392" s="59">
        <v>12</v>
      </c>
      <c r="K392" s="59">
        <v>6</v>
      </c>
      <c r="L392" s="59">
        <v>12</v>
      </c>
      <c r="M392" s="57">
        <f>0</f>
        <v>0</v>
      </c>
      <c r="N392" s="58">
        <f t="shared" si="21"/>
        <v>115200</v>
      </c>
      <c r="O392" s="58">
        <f t="shared" si="22"/>
        <v>36000</v>
      </c>
      <c r="P392" s="58">
        <f t="shared" ref="P392:P455" si="23">N392+O392</f>
        <v>151200</v>
      </c>
    </row>
    <row r="393" spans="1:16" ht="108" x14ac:dyDescent="0.2">
      <c r="A393" s="52">
        <v>387</v>
      </c>
      <c r="B393" s="53" t="s">
        <v>687</v>
      </c>
      <c r="C393" s="53" t="s">
        <v>654</v>
      </c>
      <c r="D393" s="53" t="s">
        <v>683</v>
      </c>
      <c r="E393" s="54" t="s">
        <v>656</v>
      </c>
      <c r="F393" s="54" t="s">
        <v>80</v>
      </c>
      <c r="G393" s="54" t="s">
        <v>23</v>
      </c>
      <c r="H393" s="54" t="s">
        <v>24</v>
      </c>
      <c r="I393" s="59">
        <v>99</v>
      </c>
      <c r="J393" s="59">
        <v>12</v>
      </c>
      <c r="K393" s="59">
        <v>1</v>
      </c>
      <c r="L393" s="59">
        <v>12</v>
      </c>
      <c r="M393" s="57">
        <f>0</f>
        <v>0</v>
      </c>
      <c r="N393" s="58">
        <f t="shared" si="21"/>
        <v>178200</v>
      </c>
      <c r="O393" s="58">
        <f t="shared" si="22"/>
        <v>6000</v>
      </c>
      <c r="P393" s="58">
        <f t="shared" si="23"/>
        <v>184200</v>
      </c>
    </row>
    <row r="394" spans="1:16" ht="180" x14ac:dyDescent="0.2">
      <c r="A394" s="52">
        <v>388</v>
      </c>
      <c r="B394" s="53" t="s">
        <v>688</v>
      </c>
      <c r="C394" s="53" t="s">
        <v>654</v>
      </c>
      <c r="D394" s="53" t="s">
        <v>683</v>
      </c>
      <c r="E394" s="54" t="s">
        <v>656</v>
      </c>
      <c r="F394" s="54" t="s">
        <v>80</v>
      </c>
      <c r="G394" s="54" t="s">
        <v>23</v>
      </c>
      <c r="H394" s="54" t="s">
        <v>24</v>
      </c>
      <c r="I394" s="59">
        <v>20</v>
      </c>
      <c r="J394" s="59">
        <v>12</v>
      </c>
      <c r="K394" s="59">
        <v>10</v>
      </c>
      <c r="L394" s="59">
        <v>12</v>
      </c>
      <c r="M394" s="57">
        <f>0</f>
        <v>0</v>
      </c>
      <c r="N394" s="58">
        <f t="shared" si="21"/>
        <v>36000</v>
      </c>
      <c r="O394" s="58">
        <f t="shared" si="22"/>
        <v>60000</v>
      </c>
      <c r="P394" s="58">
        <f t="shared" si="23"/>
        <v>96000</v>
      </c>
    </row>
    <row r="395" spans="1:16" ht="96" x14ac:dyDescent="0.2">
      <c r="A395" s="12">
        <v>389</v>
      </c>
      <c r="B395" s="7" t="s">
        <v>689</v>
      </c>
      <c r="C395" s="7" t="s">
        <v>19</v>
      </c>
      <c r="D395" s="7" t="s">
        <v>690</v>
      </c>
      <c r="E395" s="8" t="s">
        <v>691</v>
      </c>
      <c r="F395" s="8" t="s">
        <v>80</v>
      </c>
      <c r="G395" s="8" t="s">
        <v>23</v>
      </c>
      <c r="H395" s="8" t="s">
        <v>24</v>
      </c>
      <c r="I395" s="17">
        <v>25</v>
      </c>
      <c r="J395" s="29">
        <v>12</v>
      </c>
      <c r="K395" s="17">
        <v>0</v>
      </c>
      <c r="L395" s="29">
        <v>0</v>
      </c>
      <c r="M395" s="31">
        <v>0</v>
      </c>
      <c r="N395" s="22">
        <f t="shared" si="21"/>
        <v>45000</v>
      </c>
      <c r="O395" s="22">
        <f t="shared" si="22"/>
        <v>0</v>
      </c>
      <c r="P395" s="22">
        <f t="shared" si="23"/>
        <v>45000</v>
      </c>
    </row>
    <row r="396" spans="1:16" ht="168" x14ac:dyDescent="0.2">
      <c r="A396" s="12">
        <v>390</v>
      </c>
      <c r="B396" s="7" t="s">
        <v>692</v>
      </c>
      <c r="C396" s="7" t="s">
        <v>19</v>
      </c>
      <c r="D396" s="7" t="s">
        <v>690</v>
      </c>
      <c r="E396" s="8" t="s">
        <v>691</v>
      </c>
      <c r="F396" s="8" t="s">
        <v>80</v>
      </c>
      <c r="G396" s="8" t="s">
        <v>23</v>
      </c>
      <c r="H396" s="8" t="s">
        <v>24</v>
      </c>
      <c r="I396" s="17">
        <v>55</v>
      </c>
      <c r="J396" s="29">
        <v>12</v>
      </c>
      <c r="K396" s="17">
        <v>0</v>
      </c>
      <c r="L396" s="29">
        <v>0</v>
      </c>
      <c r="M396" s="31">
        <v>0</v>
      </c>
      <c r="N396" s="22">
        <f t="shared" si="21"/>
        <v>99000</v>
      </c>
      <c r="O396" s="22">
        <f t="shared" si="22"/>
        <v>0</v>
      </c>
      <c r="P396" s="22">
        <f t="shared" si="23"/>
        <v>99000</v>
      </c>
    </row>
    <row r="397" spans="1:16" ht="96" x14ac:dyDescent="0.2">
      <c r="A397" s="12">
        <v>391</v>
      </c>
      <c r="B397" s="7" t="s">
        <v>693</v>
      </c>
      <c r="C397" s="7" t="s">
        <v>19</v>
      </c>
      <c r="D397" s="7" t="s">
        <v>690</v>
      </c>
      <c r="E397" s="8" t="s">
        <v>691</v>
      </c>
      <c r="F397" s="8" t="s">
        <v>80</v>
      </c>
      <c r="G397" s="8" t="s">
        <v>23</v>
      </c>
      <c r="H397" s="8" t="s">
        <v>24</v>
      </c>
      <c r="I397" s="17">
        <v>10</v>
      </c>
      <c r="J397" s="29">
        <v>12</v>
      </c>
      <c r="K397" s="17">
        <v>0</v>
      </c>
      <c r="L397" s="29">
        <v>0</v>
      </c>
      <c r="M397" s="31">
        <v>0</v>
      </c>
      <c r="N397" s="22">
        <f t="shared" si="21"/>
        <v>18000</v>
      </c>
      <c r="O397" s="22">
        <f t="shared" si="22"/>
        <v>0</v>
      </c>
      <c r="P397" s="22">
        <f t="shared" si="23"/>
        <v>18000</v>
      </c>
    </row>
    <row r="398" spans="1:16" ht="84" x14ac:dyDescent="0.2">
      <c r="A398" s="12">
        <v>392</v>
      </c>
      <c r="B398" s="7" t="s">
        <v>694</v>
      </c>
      <c r="C398" s="7" t="s">
        <v>19</v>
      </c>
      <c r="D398" s="7" t="s">
        <v>695</v>
      </c>
      <c r="E398" s="8" t="s">
        <v>691</v>
      </c>
      <c r="F398" s="8" t="s">
        <v>41</v>
      </c>
      <c r="G398" s="8" t="s">
        <v>68</v>
      </c>
      <c r="H398" s="8" t="s">
        <v>36</v>
      </c>
      <c r="I398" s="17">
        <v>20</v>
      </c>
      <c r="J398" s="29">
        <v>12</v>
      </c>
      <c r="K398" s="17">
        <v>0</v>
      </c>
      <c r="L398" s="29">
        <v>0</v>
      </c>
      <c r="M398" s="31">
        <v>0</v>
      </c>
      <c r="N398" s="22">
        <f t="shared" si="21"/>
        <v>36000</v>
      </c>
      <c r="O398" s="22">
        <f t="shared" si="22"/>
        <v>0</v>
      </c>
      <c r="P398" s="22">
        <f t="shared" si="23"/>
        <v>36000</v>
      </c>
    </row>
    <row r="399" spans="1:16" ht="96" x14ac:dyDescent="0.2">
      <c r="A399" s="12">
        <v>393</v>
      </c>
      <c r="B399" s="7" t="s">
        <v>696</v>
      </c>
      <c r="C399" s="7" t="s">
        <v>19</v>
      </c>
      <c r="D399" s="7" t="s">
        <v>697</v>
      </c>
      <c r="E399" s="8" t="s">
        <v>691</v>
      </c>
      <c r="F399" s="8" t="s">
        <v>97</v>
      </c>
      <c r="G399" s="8" t="s">
        <v>23</v>
      </c>
      <c r="H399" s="8" t="s">
        <v>24</v>
      </c>
      <c r="I399" s="17">
        <v>50</v>
      </c>
      <c r="J399" s="29">
        <v>12</v>
      </c>
      <c r="K399" s="17">
        <v>0</v>
      </c>
      <c r="L399" s="29">
        <v>0</v>
      </c>
      <c r="M399" s="31">
        <v>0</v>
      </c>
      <c r="N399" s="22">
        <f t="shared" si="21"/>
        <v>90000</v>
      </c>
      <c r="O399" s="22">
        <f t="shared" si="22"/>
        <v>0</v>
      </c>
      <c r="P399" s="22">
        <f t="shared" si="23"/>
        <v>90000</v>
      </c>
    </row>
    <row r="400" spans="1:16" ht="84" x14ac:dyDescent="0.2">
      <c r="A400" s="12">
        <v>394</v>
      </c>
      <c r="B400" s="7" t="s">
        <v>698</v>
      </c>
      <c r="C400" s="7" t="s">
        <v>19</v>
      </c>
      <c r="D400" s="7" t="s">
        <v>699</v>
      </c>
      <c r="E400" s="8" t="s">
        <v>691</v>
      </c>
      <c r="F400" s="8" t="s">
        <v>205</v>
      </c>
      <c r="G400" s="8" t="s">
        <v>23</v>
      </c>
      <c r="H400" s="8" t="s">
        <v>24</v>
      </c>
      <c r="I400" s="17">
        <v>3</v>
      </c>
      <c r="J400" s="29">
        <v>12</v>
      </c>
      <c r="K400" s="17">
        <v>0</v>
      </c>
      <c r="L400" s="29">
        <v>0</v>
      </c>
      <c r="M400" s="31">
        <v>0.95299999999999996</v>
      </c>
      <c r="N400" s="22">
        <f t="shared" si="21"/>
        <v>5400</v>
      </c>
      <c r="O400" s="22">
        <f t="shared" si="22"/>
        <v>0</v>
      </c>
      <c r="P400" s="22">
        <f t="shared" si="23"/>
        <v>5400</v>
      </c>
    </row>
    <row r="401" spans="1:16" ht="72" x14ac:dyDescent="0.2">
      <c r="A401" s="12">
        <v>395</v>
      </c>
      <c r="B401" s="7" t="s">
        <v>700</v>
      </c>
      <c r="C401" s="7" t="s">
        <v>19</v>
      </c>
      <c r="D401" s="7" t="s">
        <v>699</v>
      </c>
      <c r="E401" s="8" t="s">
        <v>691</v>
      </c>
      <c r="F401" s="8" t="s">
        <v>205</v>
      </c>
      <c r="G401" s="8" t="s">
        <v>23</v>
      </c>
      <c r="H401" s="8" t="s">
        <v>24</v>
      </c>
      <c r="I401" s="29">
        <v>5</v>
      </c>
      <c r="J401" s="29">
        <v>12</v>
      </c>
      <c r="K401" s="17">
        <v>0</v>
      </c>
      <c r="L401" s="29">
        <v>0</v>
      </c>
      <c r="M401" s="31">
        <v>0.95299999999999996</v>
      </c>
      <c r="N401" s="22">
        <f t="shared" si="21"/>
        <v>9000</v>
      </c>
      <c r="O401" s="22">
        <f t="shared" si="22"/>
        <v>0</v>
      </c>
      <c r="P401" s="22">
        <f t="shared" si="23"/>
        <v>9000</v>
      </c>
    </row>
    <row r="402" spans="1:16" ht="84" x14ac:dyDescent="0.2">
      <c r="A402" s="12">
        <v>396</v>
      </c>
      <c r="B402" s="7" t="s">
        <v>701</v>
      </c>
      <c r="C402" s="7" t="s">
        <v>19</v>
      </c>
      <c r="D402" s="7" t="s">
        <v>699</v>
      </c>
      <c r="E402" s="8" t="s">
        <v>691</v>
      </c>
      <c r="F402" s="8" t="s">
        <v>205</v>
      </c>
      <c r="G402" s="8" t="s">
        <v>23</v>
      </c>
      <c r="H402" s="8" t="s">
        <v>24</v>
      </c>
      <c r="I402" s="29">
        <v>5</v>
      </c>
      <c r="J402" s="29">
        <v>12</v>
      </c>
      <c r="K402" s="17">
        <v>0</v>
      </c>
      <c r="L402" s="29">
        <v>0</v>
      </c>
      <c r="M402" s="31">
        <v>0.95299999999999996</v>
      </c>
      <c r="N402" s="22">
        <f t="shared" si="21"/>
        <v>9000</v>
      </c>
      <c r="O402" s="22">
        <f t="shared" si="22"/>
        <v>0</v>
      </c>
      <c r="P402" s="22">
        <f t="shared" si="23"/>
        <v>9000</v>
      </c>
    </row>
    <row r="403" spans="1:16" ht="84" x14ac:dyDescent="0.2">
      <c r="A403" s="12">
        <v>397</v>
      </c>
      <c r="B403" s="7" t="s">
        <v>702</v>
      </c>
      <c r="C403" s="7" t="s">
        <v>19</v>
      </c>
      <c r="D403" s="7" t="s">
        <v>699</v>
      </c>
      <c r="E403" s="8" t="s">
        <v>691</v>
      </c>
      <c r="F403" s="8" t="s">
        <v>205</v>
      </c>
      <c r="G403" s="8" t="s">
        <v>23</v>
      </c>
      <c r="H403" s="8" t="s">
        <v>24</v>
      </c>
      <c r="I403" s="30">
        <v>10</v>
      </c>
      <c r="J403" s="30">
        <v>12</v>
      </c>
      <c r="K403" s="17">
        <v>0</v>
      </c>
      <c r="L403" s="29">
        <v>0</v>
      </c>
      <c r="M403" s="31">
        <v>0.95299999999999996</v>
      </c>
      <c r="N403" s="22">
        <f t="shared" si="21"/>
        <v>18000</v>
      </c>
      <c r="O403" s="22">
        <f t="shared" si="22"/>
        <v>0</v>
      </c>
      <c r="P403" s="22">
        <f t="shared" si="23"/>
        <v>18000</v>
      </c>
    </row>
    <row r="404" spans="1:16" ht="108" x14ac:dyDescent="0.2">
      <c r="A404" s="12">
        <v>398</v>
      </c>
      <c r="B404" s="7" t="s">
        <v>703</v>
      </c>
      <c r="C404" s="7" t="s">
        <v>19</v>
      </c>
      <c r="D404" s="7" t="s">
        <v>704</v>
      </c>
      <c r="E404" s="8" t="s">
        <v>691</v>
      </c>
      <c r="F404" s="8" t="s">
        <v>179</v>
      </c>
      <c r="G404" s="8" t="s">
        <v>22</v>
      </c>
      <c r="H404" s="8" t="s">
        <v>28</v>
      </c>
      <c r="I404" s="30">
        <v>22</v>
      </c>
      <c r="J404" s="30">
        <v>12</v>
      </c>
      <c r="K404" s="30">
        <v>0</v>
      </c>
      <c r="L404" s="30">
        <v>0</v>
      </c>
      <c r="M404" s="31">
        <v>0</v>
      </c>
      <c r="N404" s="22">
        <f t="shared" si="21"/>
        <v>39600</v>
      </c>
      <c r="O404" s="22">
        <f t="shared" si="22"/>
        <v>0</v>
      </c>
      <c r="P404" s="22">
        <f t="shared" si="23"/>
        <v>39600</v>
      </c>
    </row>
    <row r="405" spans="1:16" ht="96" x14ac:dyDescent="0.2">
      <c r="A405" s="12">
        <v>399</v>
      </c>
      <c r="B405" s="9" t="s">
        <v>705</v>
      </c>
      <c r="C405" s="9" t="s">
        <v>19</v>
      </c>
      <c r="D405" s="9" t="s">
        <v>706</v>
      </c>
      <c r="E405" s="8" t="s">
        <v>691</v>
      </c>
      <c r="F405" s="8" t="s">
        <v>21</v>
      </c>
      <c r="G405" s="8" t="s">
        <v>23</v>
      </c>
      <c r="H405" s="8" t="s">
        <v>24</v>
      </c>
      <c r="I405" s="30">
        <v>24</v>
      </c>
      <c r="J405" s="30">
        <v>12</v>
      </c>
      <c r="K405" s="30">
        <v>0</v>
      </c>
      <c r="L405" s="30">
        <v>0</v>
      </c>
      <c r="M405" s="31">
        <v>0</v>
      </c>
      <c r="N405" s="22">
        <f t="shared" si="21"/>
        <v>43200</v>
      </c>
      <c r="O405" s="22">
        <f t="shared" si="22"/>
        <v>0</v>
      </c>
      <c r="P405" s="22">
        <f t="shared" si="23"/>
        <v>43200</v>
      </c>
    </row>
    <row r="406" spans="1:16" ht="96" x14ac:dyDescent="0.2">
      <c r="A406" s="12">
        <v>400</v>
      </c>
      <c r="B406" s="9" t="s">
        <v>707</v>
      </c>
      <c r="C406" s="9" t="s">
        <v>19</v>
      </c>
      <c r="D406" s="9" t="s">
        <v>708</v>
      </c>
      <c r="E406" s="8" t="s">
        <v>691</v>
      </c>
      <c r="F406" s="8" t="s">
        <v>83</v>
      </c>
      <c r="G406" s="8" t="s">
        <v>21</v>
      </c>
      <c r="H406" s="8" t="s">
        <v>36</v>
      </c>
      <c r="I406" s="30">
        <v>25</v>
      </c>
      <c r="J406" s="30">
        <v>12</v>
      </c>
      <c r="K406" s="30">
        <v>0</v>
      </c>
      <c r="L406" s="30">
        <v>0</v>
      </c>
      <c r="M406" s="31">
        <v>0</v>
      </c>
      <c r="N406" s="22">
        <f t="shared" si="21"/>
        <v>45000</v>
      </c>
      <c r="O406" s="22">
        <f t="shared" si="22"/>
        <v>0</v>
      </c>
      <c r="P406" s="22">
        <f t="shared" si="23"/>
        <v>45000</v>
      </c>
    </row>
    <row r="407" spans="1:16" ht="84" x14ac:dyDescent="0.2">
      <c r="A407" s="12">
        <v>401</v>
      </c>
      <c r="B407" s="9" t="s">
        <v>709</v>
      </c>
      <c r="C407" s="9" t="s">
        <v>19</v>
      </c>
      <c r="D407" s="9" t="s">
        <v>710</v>
      </c>
      <c r="E407" s="8" t="s">
        <v>691</v>
      </c>
      <c r="F407" s="8" t="s">
        <v>23</v>
      </c>
      <c r="G407" s="8" t="s">
        <v>68</v>
      </c>
      <c r="H407" s="8" t="s">
        <v>36</v>
      </c>
      <c r="I407" s="30">
        <v>15</v>
      </c>
      <c r="J407" s="30">
        <v>12</v>
      </c>
      <c r="K407" s="30">
        <v>0</v>
      </c>
      <c r="L407" s="30">
        <v>0</v>
      </c>
      <c r="M407" s="31">
        <v>0</v>
      </c>
      <c r="N407" s="22">
        <f t="shared" si="21"/>
        <v>27000</v>
      </c>
      <c r="O407" s="22">
        <f t="shared" si="22"/>
        <v>0</v>
      </c>
      <c r="P407" s="22">
        <f t="shared" si="23"/>
        <v>27000</v>
      </c>
    </row>
    <row r="408" spans="1:16" ht="96" x14ac:dyDescent="0.2">
      <c r="A408" s="12">
        <v>402</v>
      </c>
      <c r="B408" s="9" t="s">
        <v>711</v>
      </c>
      <c r="C408" s="9" t="s">
        <v>19</v>
      </c>
      <c r="D408" s="9" t="s">
        <v>712</v>
      </c>
      <c r="E408" s="8" t="s">
        <v>691</v>
      </c>
      <c r="F408" s="8" t="s">
        <v>165</v>
      </c>
      <c r="G408" s="8" t="s">
        <v>23</v>
      </c>
      <c r="H408" s="8" t="s">
        <v>24</v>
      </c>
      <c r="I408" s="30">
        <v>48</v>
      </c>
      <c r="J408" s="30">
        <v>12</v>
      </c>
      <c r="K408" s="30">
        <v>0</v>
      </c>
      <c r="L408" s="30">
        <v>0</v>
      </c>
      <c r="M408" s="31">
        <v>0.5</v>
      </c>
      <c r="N408" s="22">
        <f t="shared" si="21"/>
        <v>86400</v>
      </c>
      <c r="O408" s="22">
        <f t="shared" si="22"/>
        <v>0</v>
      </c>
      <c r="P408" s="22">
        <f t="shared" si="23"/>
        <v>86400</v>
      </c>
    </row>
    <row r="409" spans="1:16" ht="108" x14ac:dyDescent="0.2">
      <c r="A409" s="12">
        <v>403</v>
      </c>
      <c r="B409" s="9" t="s">
        <v>713</v>
      </c>
      <c r="C409" s="9" t="s">
        <v>19</v>
      </c>
      <c r="D409" s="9" t="s">
        <v>714</v>
      </c>
      <c r="E409" s="8" t="s">
        <v>691</v>
      </c>
      <c r="F409" s="8" t="s">
        <v>179</v>
      </c>
      <c r="G409" s="8" t="s">
        <v>21</v>
      </c>
      <c r="H409" s="8" t="s">
        <v>36</v>
      </c>
      <c r="I409" s="30">
        <v>16</v>
      </c>
      <c r="J409" s="30">
        <v>12</v>
      </c>
      <c r="K409" s="30">
        <v>0</v>
      </c>
      <c r="L409" s="30">
        <v>0</v>
      </c>
      <c r="M409" s="31">
        <v>0</v>
      </c>
      <c r="N409" s="22">
        <f t="shared" si="21"/>
        <v>28800</v>
      </c>
      <c r="O409" s="22">
        <f t="shared" si="22"/>
        <v>0</v>
      </c>
      <c r="P409" s="22">
        <f t="shared" si="23"/>
        <v>28800</v>
      </c>
    </row>
    <row r="410" spans="1:16" ht="84" x14ac:dyDescent="0.2">
      <c r="A410" s="12">
        <v>404</v>
      </c>
      <c r="B410" s="9" t="s">
        <v>715</v>
      </c>
      <c r="C410" s="9" t="s">
        <v>19</v>
      </c>
      <c r="D410" s="9" t="s">
        <v>716</v>
      </c>
      <c r="E410" s="8" t="s">
        <v>691</v>
      </c>
      <c r="F410" s="8" t="s">
        <v>92</v>
      </c>
      <c r="G410" s="8" t="s">
        <v>21</v>
      </c>
      <c r="H410" s="8" t="s">
        <v>36</v>
      </c>
      <c r="I410" s="30">
        <v>17</v>
      </c>
      <c r="J410" s="30">
        <v>12</v>
      </c>
      <c r="K410" s="30">
        <v>0</v>
      </c>
      <c r="L410" s="30">
        <v>0</v>
      </c>
      <c r="M410" s="31">
        <v>0</v>
      </c>
      <c r="N410" s="22">
        <f t="shared" si="21"/>
        <v>30600</v>
      </c>
      <c r="O410" s="22">
        <f t="shared" si="22"/>
        <v>0</v>
      </c>
      <c r="P410" s="22">
        <f t="shared" si="23"/>
        <v>30600</v>
      </c>
    </row>
    <row r="411" spans="1:16" ht="84" x14ac:dyDescent="0.2">
      <c r="A411" s="12">
        <v>405</v>
      </c>
      <c r="B411" s="9" t="s">
        <v>717</v>
      </c>
      <c r="C411" s="9" t="s">
        <v>19</v>
      </c>
      <c r="D411" s="9" t="s">
        <v>718</v>
      </c>
      <c r="E411" s="8" t="s">
        <v>691</v>
      </c>
      <c r="F411" s="8" t="s">
        <v>179</v>
      </c>
      <c r="G411" s="8" t="s">
        <v>31</v>
      </c>
      <c r="H411" s="8" t="s">
        <v>36</v>
      </c>
      <c r="I411" s="30">
        <v>40</v>
      </c>
      <c r="J411" s="30">
        <v>12</v>
      </c>
      <c r="K411" s="30">
        <v>0</v>
      </c>
      <c r="L411" s="30">
        <v>0</v>
      </c>
      <c r="M411" s="31">
        <v>0</v>
      </c>
      <c r="N411" s="22">
        <f t="shared" si="21"/>
        <v>72000</v>
      </c>
      <c r="O411" s="22">
        <f t="shared" si="22"/>
        <v>0</v>
      </c>
      <c r="P411" s="22">
        <f t="shared" si="23"/>
        <v>72000</v>
      </c>
    </row>
    <row r="412" spans="1:16" ht="96" x14ac:dyDescent="0.2">
      <c r="A412" s="12">
        <v>406</v>
      </c>
      <c r="B412" s="9" t="s">
        <v>719</v>
      </c>
      <c r="C412" s="9" t="s">
        <v>19</v>
      </c>
      <c r="D412" s="9" t="s">
        <v>720</v>
      </c>
      <c r="E412" s="8" t="s">
        <v>691</v>
      </c>
      <c r="F412" s="8" t="s">
        <v>179</v>
      </c>
      <c r="G412" s="8" t="s">
        <v>23</v>
      </c>
      <c r="H412" s="8" t="s">
        <v>36</v>
      </c>
      <c r="I412" s="30">
        <v>24</v>
      </c>
      <c r="J412" s="30">
        <v>12</v>
      </c>
      <c r="K412" s="30">
        <v>0</v>
      </c>
      <c r="L412" s="30">
        <v>0</v>
      </c>
      <c r="M412" s="31">
        <v>0</v>
      </c>
      <c r="N412" s="22">
        <f t="shared" si="21"/>
        <v>43200</v>
      </c>
      <c r="O412" s="22">
        <f t="shared" si="22"/>
        <v>0</v>
      </c>
      <c r="P412" s="22">
        <f t="shared" si="23"/>
        <v>43200</v>
      </c>
    </row>
    <row r="413" spans="1:16" ht="108" x14ac:dyDescent="0.2">
      <c r="A413" s="12">
        <v>407</v>
      </c>
      <c r="B413" s="9" t="s">
        <v>721</v>
      </c>
      <c r="C413" s="9" t="s">
        <v>13</v>
      </c>
      <c r="D413" s="9" t="s">
        <v>722</v>
      </c>
      <c r="E413" s="8" t="s">
        <v>691</v>
      </c>
      <c r="F413" s="8" t="s">
        <v>23</v>
      </c>
      <c r="G413" s="8" t="s">
        <v>23</v>
      </c>
      <c r="H413" s="8" t="s">
        <v>24</v>
      </c>
      <c r="I413" s="30">
        <v>40</v>
      </c>
      <c r="J413" s="30">
        <v>12</v>
      </c>
      <c r="K413" s="30">
        <v>0</v>
      </c>
      <c r="L413" s="30">
        <v>0</v>
      </c>
      <c r="M413" s="31">
        <v>0</v>
      </c>
      <c r="N413" s="22">
        <f t="shared" si="21"/>
        <v>72000</v>
      </c>
      <c r="O413" s="22">
        <f t="shared" si="22"/>
        <v>0</v>
      </c>
      <c r="P413" s="22">
        <f t="shared" si="23"/>
        <v>72000</v>
      </c>
    </row>
    <row r="414" spans="1:16" ht="72" x14ac:dyDescent="0.2">
      <c r="A414" s="12">
        <v>408</v>
      </c>
      <c r="B414" s="9" t="s">
        <v>723</v>
      </c>
      <c r="C414" s="9" t="s">
        <v>19</v>
      </c>
      <c r="D414" s="9" t="s">
        <v>724</v>
      </c>
      <c r="E414" s="8" t="s">
        <v>691</v>
      </c>
      <c r="F414" s="8" t="s">
        <v>179</v>
      </c>
      <c r="G414" s="8" t="s">
        <v>103</v>
      </c>
      <c r="H414" s="8" t="s">
        <v>28</v>
      </c>
      <c r="I414" s="30">
        <v>20</v>
      </c>
      <c r="J414" s="30">
        <v>12</v>
      </c>
      <c r="K414" s="30">
        <v>0</v>
      </c>
      <c r="L414" s="30">
        <v>0</v>
      </c>
      <c r="M414" s="31">
        <v>0</v>
      </c>
      <c r="N414" s="22">
        <f t="shared" si="21"/>
        <v>36000</v>
      </c>
      <c r="O414" s="22">
        <f t="shared" si="22"/>
        <v>0</v>
      </c>
      <c r="P414" s="22">
        <f t="shared" si="23"/>
        <v>36000</v>
      </c>
    </row>
    <row r="415" spans="1:16" ht="72" x14ac:dyDescent="0.2">
      <c r="A415" s="12">
        <v>409</v>
      </c>
      <c r="B415" s="9" t="s">
        <v>725</v>
      </c>
      <c r="C415" s="9" t="s">
        <v>19</v>
      </c>
      <c r="D415" s="9" t="s">
        <v>726</v>
      </c>
      <c r="E415" s="8" t="s">
        <v>691</v>
      </c>
      <c r="F415" s="8" t="s">
        <v>103</v>
      </c>
      <c r="G415" s="8" t="s">
        <v>68</v>
      </c>
      <c r="H415" s="8" t="s">
        <v>28</v>
      </c>
      <c r="I415" s="30">
        <v>7</v>
      </c>
      <c r="J415" s="30">
        <v>12</v>
      </c>
      <c r="K415" s="30">
        <v>0</v>
      </c>
      <c r="L415" s="30">
        <v>0</v>
      </c>
      <c r="M415" s="31">
        <v>0</v>
      </c>
      <c r="N415" s="22">
        <f t="shared" si="21"/>
        <v>12600</v>
      </c>
      <c r="O415" s="22">
        <f t="shared" si="22"/>
        <v>0</v>
      </c>
      <c r="P415" s="22">
        <f t="shared" si="23"/>
        <v>12600</v>
      </c>
    </row>
    <row r="416" spans="1:16" ht="72" x14ac:dyDescent="0.2">
      <c r="A416" s="12">
        <v>410</v>
      </c>
      <c r="B416" s="9" t="s">
        <v>727</v>
      </c>
      <c r="C416" s="9" t="s">
        <v>19</v>
      </c>
      <c r="D416" s="9" t="s">
        <v>726</v>
      </c>
      <c r="E416" s="8" t="s">
        <v>691</v>
      </c>
      <c r="F416" s="8" t="s">
        <v>103</v>
      </c>
      <c r="G416" s="8" t="s">
        <v>68</v>
      </c>
      <c r="H416" s="8" t="s">
        <v>28</v>
      </c>
      <c r="I416" s="30">
        <v>64</v>
      </c>
      <c r="J416" s="30">
        <v>12</v>
      </c>
      <c r="K416" s="30">
        <v>0</v>
      </c>
      <c r="L416" s="30">
        <v>0</v>
      </c>
      <c r="M416" s="31">
        <v>0</v>
      </c>
      <c r="N416" s="22">
        <f t="shared" si="21"/>
        <v>115200</v>
      </c>
      <c r="O416" s="22">
        <f t="shared" si="22"/>
        <v>0</v>
      </c>
      <c r="P416" s="22">
        <f t="shared" si="23"/>
        <v>115200</v>
      </c>
    </row>
    <row r="417" spans="1:16" ht="108" x14ac:dyDescent="0.2">
      <c r="A417" s="12">
        <v>411</v>
      </c>
      <c r="B417" s="9" t="s">
        <v>728</v>
      </c>
      <c r="C417" s="9" t="s">
        <v>19</v>
      </c>
      <c r="D417" s="9" t="s">
        <v>729</v>
      </c>
      <c r="E417" s="8" t="s">
        <v>691</v>
      </c>
      <c r="F417" s="8" t="s">
        <v>34</v>
      </c>
      <c r="G417" s="8" t="s">
        <v>23</v>
      </c>
      <c r="H417" s="8" t="s">
        <v>24</v>
      </c>
      <c r="I417" s="30">
        <v>30</v>
      </c>
      <c r="J417" s="30">
        <v>12</v>
      </c>
      <c r="K417" s="30">
        <v>0</v>
      </c>
      <c r="L417" s="30">
        <v>0</v>
      </c>
      <c r="M417" s="31">
        <v>0</v>
      </c>
      <c r="N417" s="22">
        <f t="shared" si="21"/>
        <v>54000</v>
      </c>
      <c r="O417" s="22">
        <f t="shared" si="22"/>
        <v>0</v>
      </c>
      <c r="P417" s="22">
        <f t="shared" si="23"/>
        <v>54000</v>
      </c>
    </row>
    <row r="418" spans="1:16" ht="132" x14ac:dyDescent="0.2">
      <c r="A418" s="12">
        <v>412</v>
      </c>
      <c r="B418" s="9" t="s">
        <v>730</v>
      </c>
      <c r="C418" s="9" t="s">
        <v>19</v>
      </c>
      <c r="D418" s="9" t="s">
        <v>731</v>
      </c>
      <c r="E418" s="8" t="s">
        <v>691</v>
      </c>
      <c r="F418" s="8" t="s">
        <v>22</v>
      </c>
      <c r="G418" s="8" t="s">
        <v>21</v>
      </c>
      <c r="H418" s="8" t="s">
        <v>24</v>
      </c>
      <c r="I418" s="39">
        <v>29</v>
      </c>
      <c r="J418" s="39">
        <v>12</v>
      </c>
      <c r="K418" s="39">
        <v>1</v>
      </c>
      <c r="L418" s="39">
        <v>12</v>
      </c>
      <c r="M418" s="37">
        <v>0</v>
      </c>
      <c r="N418" s="22">
        <f t="shared" si="21"/>
        <v>52200</v>
      </c>
      <c r="O418" s="22">
        <f t="shared" si="22"/>
        <v>6000</v>
      </c>
      <c r="P418" s="22">
        <f t="shared" si="23"/>
        <v>58200</v>
      </c>
    </row>
    <row r="419" spans="1:16" ht="180" x14ac:dyDescent="0.2">
      <c r="A419" s="12">
        <v>413</v>
      </c>
      <c r="B419" s="12" t="s">
        <v>732</v>
      </c>
      <c r="C419" s="12" t="s">
        <v>19</v>
      </c>
      <c r="D419" s="12" t="s">
        <v>733</v>
      </c>
      <c r="E419" s="3" t="s">
        <v>329</v>
      </c>
      <c r="F419" s="3" t="s">
        <v>34</v>
      </c>
      <c r="G419" s="3" t="s">
        <v>23</v>
      </c>
      <c r="H419" s="3" t="s">
        <v>28</v>
      </c>
      <c r="I419" s="27">
        <v>60</v>
      </c>
      <c r="J419" s="27">
        <v>12</v>
      </c>
      <c r="K419" s="18"/>
      <c r="L419" s="18"/>
      <c r="M419" s="36">
        <v>0</v>
      </c>
      <c r="N419" s="22">
        <f t="shared" si="21"/>
        <v>108000</v>
      </c>
      <c r="O419" s="22">
        <f t="shared" si="22"/>
        <v>0</v>
      </c>
      <c r="P419" s="22">
        <f t="shared" si="23"/>
        <v>108000</v>
      </c>
    </row>
    <row r="420" spans="1:16" ht="96" x14ac:dyDescent="0.2">
      <c r="A420" s="12">
        <v>414</v>
      </c>
      <c r="B420" s="10" t="s">
        <v>734</v>
      </c>
      <c r="C420" s="10" t="s">
        <v>19</v>
      </c>
      <c r="D420" s="10" t="s">
        <v>735</v>
      </c>
      <c r="E420" s="3" t="s">
        <v>329</v>
      </c>
      <c r="F420" s="3" t="s">
        <v>53</v>
      </c>
      <c r="G420" s="3" t="s">
        <v>41</v>
      </c>
      <c r="H420" s="3" t="s">
        <v>36</v>
      </c>
      <c r="I420" s="25">
        <v>15</v>
      </c>
      <c r="J420" s="25">
        <v>12</v>
      </c>
      <c r="K420" s="25"/>
      <c r="L420" s="25"/>
      <c r="M420" s="36">
        <v>0</v>
      </c>
      <c r="N420" s="22">
        <f t="shared" si="21"/>
        <v>27000</v>
      </c>
      <c r="O420" s="22">
        <f t="shared" si="22"/>
        <v>0</v>
      </c>
      <c r="P420" s="22">
        <f t="shared" si="23"/>
        <v>27000</v>
      </c>
    </row>
    <row r="421" spans="1:16" ht="84" x14ac:dyDescent="0.2">
      <c r="A421" s="12">
        <v>415</v>
      </c>
      <c r="B421" s="10" t="s">
        <v>736</v>
      </c>
      <c r="C421" s="10" t="s">
        <v>19</v>
      </c>
      <c r="D421" s="10" t="s">
        <v>737</v>
      </c>
      <c r="E421" s="3" t="s">
        <v>329</v>
      </c>
      <c r="F421" s="3" t="s">
        <v>41</v>
      </c>
      <c r="G421" s="3" t="s">
        <v>23</v>
      </c>
      <c r="H421" s="3" t="s">
        <v>24</v>
      </c>
      <c r="I421" s="18">
        <v>50</v>
      </c>
      <c r="J421" s="25">
        <v>11</v>
      </c>
      <c r="K421" s="18"/>
      <c r="L421" s="18"/>
      <c r="M421" s="36">
        <v>0</v>
      </c>
      <c r="N421" s="22">
        <f t="shared" si="21"/>
        <v>82500</v>
      </c>
      <c r="O421" s="22">
        <f t="shared" si="22"/>
        <v>0</v>
      </c>
      <c r="P421" s="22">
        <f t="shared" si="23"/>
        <v>82500</v>
      </c>
    </row>
    <row r="422" spans="1:16" ht="96" x14ac:dyDescent="0.2">
      <c r="A422" s="12">
        <v>416</v>
      </c>
      <c r="B422" s="10" t="s">
        <v>738</v>
      </c>
      <c r="C422" s="10" t="s">
        <v>19</v>
      </c>
      <c r="D422" s="10" t="s">
        <v>739</v>
      </c>
      <c r="E422" s="3" t="s">
        <v>329</v>
      </c>
      <c r="F422" s="3" t="s">
        <v>80</v>
      </c>
      <c r="G422" s="3" t="s">
        <v>23</v>
      </c>
      <c r="H422" s="3" t="s">
        <v>24</v>
      </c>
      <c r="I422" s="18">
        <v>40</v>
      </c>
      <c r="J422" s="25">
        <v>12</v>
      </c>
      <c r="K422" s="18"/>
      <c r="L422" s="25"/>
      <c r="M422" s="37">
        <v>0.89</v>
      </c>
      <c r="N422" s="22">
        <f t="shared" si="21"/>
        <v>72000</v>
      </c>
      <c r="O422" s="22">
        <f t="shared" si="22"/>
        <v>0</v>
      </c>
      <c r="P422" s="22">
        <f t="shared" si="23"/>
        <v>72000</v>
      </c>
    </row>
    <row r="423" spans="1:16" ht="96" x14ac:dyDescent="0.2">
      <c r="A423" s="12">
        <v>417</v>
      </c>
      <c r="B423" s="10" t="s">
        <v>740</v>
      </c>
      <c r="C423" s="10" t="s">
        <v>19</v>
      </c>
      <c r="D423" s="10" t="s">
        <v>741</v>
      </c>
      <c r="E423" s="3" t="s">
        <v>329</v>
      </c>
      <c r="F423" s="3" t="s">
        <v>34</v>
      </c>
      <c r="G423" s="3" t="s">
        <v>41</v>
      </c>
      <c r="H423" s="3" t="s">
        <v>36</v>
      </c>
      <c r="I423" s="18">
        <v>40</v>
      </c>
      <c r="J423" s="25">
        <v>12</v>
      </c>
      <c r="K423" s="18"/>
      <c r="L423" s="18"/>
      <c r="M423" s="36">
        <v>0</v>
      </c>
      <c r="N423" s="22">
        <f t="shared" si="21"/>
        <v>72000</v>
      </c>
      <c r="O423" s="22">
        <f t="shared" si="22"/>
        <v>0</v>
      </c>
      <c r="P423" s="22">
        <f t="shared" si="23"/>
        <v>72000</v>
      </c>
    </row>
    <row r="424" spans="1:16" ht="96" x14ac:dyDescent="0.2">
      <c r="A424" s="12">
        <v>418</v>
      </c>
      <c r="B424" s="10" t="s">
        <v>742</v>
      </c>
      <c r="C424" s="10" t="s">
        <v>19</v>
      </c>
      <c r="D424" s="10" t="s">
        <v>741</v>
      </c>
      <c r="E424" s="3" t="s">
        <v>329</v>
      </c>
      <c r="F424" s="3" t="s">
        <v>34</v>
      </c>
      <c r="G424" s="3" t="s">
        <v>41</v>
      </c>
      <c r="H424" s="3" t="s">
        <v>36</v>
      </c>
      <c r="I424" s="18">
        <v>48</v>
      </c>
      <c r="J424" s="25">
        <v>12</v>
      </c>
      <c r="K424" s="18"/>
      <c r="L424" s="18"/>
      <c r="M424" s="36">
        <v>0</v>
      </c>
      <c r="N424" s="22">
        <f t="shared" si="21"/>
        <v>86400</v>
      </c>
      <c r="O424" s="22">
        <f t="shared" si="22"/>
        <v>0</v>
      </c>
      <c r="P424" s="22">
        <f t="shared" si="23"/>
        <v>86400</v>
      </c>
    </row>
    <row r="425" spans="1:16" ht="84" x14ac:dyDescent="0.2">
      <c r="A425" s="12">
        <v>419</v>
      </c>
      <c r="B425" s="10" t="s">
        <v>743</v>
      </c>
      <c r="C425" s="10" t="s">
        <v>13</v>
      </c>
      <c r="D425" s="10" t="s">
        <v>741</v>
      </c>
      <c r="E425" s="3" t="s">
        <v>329</v>
      </c>
      <c r="F425" s="3" t="s">
        <v>34</v>
      </c>
      <c r="G425" s="3" t="s">
        <v>41</v>
      </c>
      <c r="H425" s="3" t="s">
        <v>36</v>
      </c>
      <c r="I425" s="18">
        <v>5</v>
      </c>
      <c r="J425" s="25">
        <v>12</v>
      </c>
      <c r="K425" s="18"/>
      <c r="L425" s="18"/>
      <c r="M425" s="36">
        <v>0</v>
      </c>
      <c r="N425" s="22">
        <f t="shared" si="21"/>
        <v>9000</v>
      </c>
      <c r="O425" s="22">
        <f t="shared" si="22"/>
        <v>0</v>
      </c>
      <c r="P425" s="22">
        <f t="shared" si="23"/>
        <v>9000</v>
      </c>
    </row>
    <row r="426" spans="1:16" ht="96" x14ac:dyDescent="0.2">
      <c r="A426" s="12">
        <v>420</v>
      </c>
      <c r="B426" s="10" t="s">
        <v>744</v>
      </c>
      <c r="C426" s="10" t="s">
        <v>13</v>
      </c>
      <c r="D426" s="10" t="s">
        <v>741</v>
      </c>
      <c r="E426" s="3" t="s">
        <v>329</v>
      </c>
      <c r="F426" s="3" t="s">
        <v>34</v>
      </c>
      <c r="G426" s="3" t="s">
        <v>41</v>
      </c>
      <c r="H426" s="3" t="s">
        <v>36</v>
      </c>
      <c r="I426" s="18">
        <v>3</v>
      </c>
      <c r="J426" s="25">
        <v>12</v>
      </c>
      <c r="K426" s="18"/>
      <c r="L426" s="18"/>
      <c r="M426" s="36">
        <v>0</v>
      </c>
      <c r="N426" s="22">
        <f t="shared" si="21"/>
        <v>5400</v>
      </c>
      <c r="O426" s="22">
        <f t="shared" si="22"/>
        <v>0</v>
      </c>
      <c r="P426" s="22">
        <f t="shared" si="23"/>
        <v>5400</v>
      </c>
    </row>
    <row r="427" spans="1:16" ht="168" x14ac:dyDescent="0.2">
      <c r="A427" s="12">
        <v>421</v>
      </c>
      <c r="B427" s="10" t="s">
        <v>745</v>
      </c>
      <c r="C427" s="10" t="s">
        <v>19</v>
      </c>
      <c r="D427" s="10" t="s">
        <v>741</v>
      </c>
      <c r="E427" s="3" t="s">
        <v>329</v>
      </c>
      <c r="F427" s="3" t="s">
        <v>34</v>
      </c>
      <c r="G427" s="3" t="s">
        <v>41</v>
      </c>
      <c r="H427" s="3" t="s">
        <v>36</v>
      </c>
      <c r="I427" s="18">
        <v>32</v>
      </c>
      <c r="J427" s="25">
        <v>12</v>
      </c>
      <c r="K427" s="18"/>
      <c r="L427" s="18"/>
      <c r="M427" s="36">
        <v>0</v>
      </c>
      <c r="N427" s="22">
        <f t="shared" si="21"/>
        <v>57600</v>
      </c>
      <c r="O427" s="22">
        <f t="shared" si="22"/>
        <v>0</v>
      </c>
      <c r="P427" s="22">
        <f t="shared" si="23"/>
        <v>57600</v>
      </c>
    </row>
    <row r="428" spans="1:16" ht="84" x14ac:dyDescent="0.2">
      <c r="A428" s="12">
        <v>422</v>
      </c>
      <c r="B428" s="12" t="s">
        <v>746</v>
      </c>
      <c r="C428" s="12" t="s">
        <v>19</v>
      </c>
      <c r="D428" s="12" t="s">
        <v>747</v>
      </c>
      <c r="E428" s="3" t="s">
        <v>329</v>
      </c>
      <c r="F428" s="3" t="s">
        <v>41</v>
      </c>
      <c r="G428" s="3" t="s">
        <v>97</v>
      </c>
      <c r="H428" s="3" t="s">
        <v>36</v>
      </c>
      <c r="I428" s="27">
        <v>30</v>
      </c>
      <c r="J428" s="27">
        <v>12</v>
      </c>
      <c r="K428" s="18"/>
      <c r="L428" s="18"/>
      <c r="M428" s="36">
        <v>0</v>
      </c>
      <c r="N428" s="22">
        <f t="shared" si="21"/>
        <v>54000</v>
      </c>
      <c r="O428" s="22">
        <f t="shared" si="22"/>
        <v>0</v>
      </c>
      <c r="P428" s="22">
        <f t="shared" si="23"/>
        <v>54000</v>
      </c>
    </row>
    <row r="429" spans="1:16" ht="72" x14ac:dyDescent="0.2">
      <c r="A429" s="12">
        <v>423</v>
      </c>
      <c r="B429" s="10" t="s">
        <v>748</v>
      </c>
      <c r="C429" s="10" t="s">
        <v>19</v>
      </c>
      <c r="D429" s="10" t="s">
        <v>749</v>
      </c>
      <c r="E429" s="3" t="s">
        <v>329</v>
      </c>
      <c r="F429" s="3" t="s">
        <v>205</v>
      </c>
      <c r="G429" s="3" t="s">
        <v>23</v>
      </c>
      <c r="H429" s="3" t="s">
        <v>24</v>
      </c>
      <c r="I429" s="18">
        <v>66</v>
      </c>
      <c r="J429" s="25">
        <v>12</v>
      </c>
      <c r="K429" s="18"/>
      <c r="L429" s="25"/>
      <c r="M429" s="36">
        <v>0.94</v>
      </c>
      <c r="N429" s="22">
        <f t="shared" si="21"/>
        <v>118800</v>
      </c>
      <c r="O429" s="22">
        <f t="shared" si="22"/>
        <v>0</v>
      </c>
      <c r="P429" s="22">
        <f t="shared" si="23"/>
        <v>118800</v>
      </c>
    </row>
    <row r="430" spans="1:16" ht="84" x14ac:dyDescent="0.2">
      <c r="A430" s="12">
        <v>424</v>
      </c>
      <c r="B430" s="10" t="s">
        <v>750</v>
      </c>
      <c r="C430" s="10" t="s">
        <v>13</v>
      </c>
      <c r="D430" s="10" t="s">
        <v>751</v>
      </c>
      <c r="E430" s="3" t="s">
        <v>329</v>
      </c>
      <c r="F430" s="3" t="s">
        <v>47</v>
      </c>
      <c r="G430" s="3" t="s">
        <v>23</v>
      </c>
      <c r="H430" s="3" t="s">
        <v>24</v>
      </c>
      <c r="I430" s="25">
        <v>5</v>
      </c>
      <c r="J430" s="25">
        <v>12</v>
      </c>
      <c r="K430" s="18"/>
      <c r="L430" s="18"/>
      <c r="M430" s="36">
        <v>0</v>
      </c>
      <c r="N430" s="22">
        <f t="shared" si="21"/>
        <v>9000</v>
      </c>
      <c r="O430" s="22">
        <f t="shared" si="22"/>
        <v>0</v>
      </c>
      <c r="P430" s="22">
        <f t="shared" si="23"/>
        <v>9000</v>
      </c>
    </row>
    <row r="431" spans="1:16" ht="72" x14ac:dyDescent="0.2">
      <c r="A431" s="12">
        <v>425</v>
      </c>
      <c r="B431" s="10" t="s">
        <v>752</v>
      </c>
      <c r="C431" s="10" t="s">
        <v>13</v>
      </c>
      <c r="D431" s="10" t="s">
        <v>751</v>
      </c>
      <c r="E431" s="3" t="s">
        <v>329</v>
      </c>
      <c r="F431" s="3" t="s">
        <v>47</v>
      </c>
      <c r="G431" s="3" t="s">
        <v>23</v>
      </c>
      <c r="H431" s="3" t="s">
        <v>24</v>
      </c>
      <c r="I431" s="25">
        <v>5</v>
      </c>
      <c r="J431" s="25">
        <v>12</v>
      </c>
      <c r="K431" s="18"/>
      <c r="L431" s="18"/>
      <c r="M431" s="36">
        <v>0</v>
      </c>
      <c r="N431" s="22">
        <f t="shared" si="21"/>
        <v>9000</v>
      </c>
      <c r="O431" s="22">
        <f t="shared" si="22"/>
        <v>0</v>
      </c>
      <c r="P431" s="22">
        <f t="shared" si="23"/>
        <v>9000</v>
      </c>
    </row>
    <row r="432" spans="1:16" ht="72" x14ac:dyDescent="0.2">
      <c r="A432" s="12">
        <v>426</v>
      </c>
      <c r="B432" s="10" t="s">
        <v>753</v>
      </c>
      <c r="C432" s="10" t="s">
        <v>13</v>
      </c>
      <c r="D432" s="10" t="s">
        <v>751</v>
      </c>
      <c r="E432" s="3" t="s">
        <v>329</v>
      </c>
      <c r="F432" s="3" t="s">
        <v>47</v>
      </c>
      <c r="G432" s="3" t="s">
        <v>23</v>
      </c>
      <c r="H432" s="3" t="s">
        <v>24</v>
      </c>
      <c r="I432" s="25">
        <v>5</v>
      </c>
      <c r="J432" s="25">
        <v>12</v>
      </c>
      <c r="K432" s="18"/>
      <c r="L432" s="18"/>
      <c r="M432" s="36">
        <v>0</v>
      </c>
      <c r="N432" s="22">
        <f t="shared" si="21"/>
        <v>9000</v>
      </c>
      <c r="O432" s="22">
        <f t="shared" si="22"/>
        <v>0</v>
      </c>
      <c r="P432" s="22">
        <f t="shared" si="23"/>
        <v>9000</v>
      </c>
    </row>
    <row r="433" spans="1:16" ht="108" x14ac:dyDescent="0.2">
      <c r="A433" s="12">
        <v>427</v>
      </c>
      <c r="B433" s="10" t="s">
        <v>754</v>
      </c>
      <c r="C433" s="10" t="s">
        <v>19</v>
      </c>
      <c r="D433" s="10" t="s">
        <v>755</v>
      </c>
      <c r="E433" s="3" t="s">
        <v>329</v>
      </c>
      <c r="F433" s="3" t="s">
        <v>111</v>
      </c>
      <c r="G433" s="3" t="s">
        <v>31</v>
      </c>
      <c r="H433" s="3" t="s">
        <v>36</v>
      </c>
      <c r="I433" s="18">
        <v>30</v>
      </c>
      <c r="J433" s="25">
        <v>12</v>
      </c>
      <c r="K433" s="18"/>
      <c r="L433" s="25"/>
      <c r="M433" s="36">
        <v>0.78</v>
      </c>
      <c r="N433" s="22">
        <f t="shared" si="21"/>
        <v>54000</v>
      </c>
      <c r="O433" s="22">
        <f t="shared" si="22"/>
        <v>0</v>
      </c>
      <c r="P433" s="22">
        <f t="shared" si="23"/>
        <v>54000</v>
      </c>
    </row>
    <row r="434" spans="1:16" ht="84" x14ac:dyDescent="0.2">
      <c r="A434" s="12">
        <v>428</v>
      </c>
      <c r="B434" s="10" t="s">
        <v>756</v>
      </c>
      <c r="C434" s="10" t="s">
        <v>19</v>
      </c>
      <c r="D434" s="10" t="s">
        <v>757</v>
      </c>
      <c r="E434" s="3" t="s">
        <v>329</v>
      </c>
      <c r="F434" s="3" t="s">
        <v>165</v>
      </c>
      <c r="G434" s="3" t="s">
        <v>21</v>
      </c>
      <c r="H434" s="3" t="s">
        <v>36</v>
      </c>
      <c r="I434" s="18">
        <v>70</v>
      </c>
      <c r="J434" s="25">
        <v>12</v>
      </c>
      <c r="K434" s="18"/>
      <c r="L434" s="25"/>
      <c r="M434" s="36">
        <v>0</v>
      </c>
      <c r="N434" s="22">
        <f t="shared" si="21"/>
        <v>126000</v>
      </c>
      <c r="O434" s="22">
        <f t="shared" si="22"/>
        <v>0</v>
      </c>
      <c r="P434" s="22">
        <f t="shared" si="23"/>
        <v>126000</v>
      </c>
    </row>
    <row r="435" spans="1:16" ht="120" x14ac:dyDescent="0.2">
      <c r="A435" s="12">
        <v>429</v>
      </c>
      <c r="B435" s="12" t="s">
        <v>758</v>
      </c>
      <c r="C435" s="12" t="s">
        <v>19</v>
      </c>
      <c r="D435" s="12" t="s">
        <v>759</v>
      </c>
      <c r="E435" s="3" t="s">
        <v>329</v>
      </c>
      <c r="F435" s="3" t="s">
        <v>34</v>
      </c>
      <c r="G435" s="3" t="s">
        <v>68</v>
      </c>
      <c r="H435" s="3" t="s">
        <v>28</v>
      </c>
      <c r="I435" s="27">
        <v>20</v>
      </c>
      <c r="J435" s="27">
        <v>12</v>
      </c>
      <c r="K435" s="18"/>
      <c r="L435" s="18"/>
      <c r="M435" s="36">
        <v>0</v>
      </c>
      <c r="N435" s="22">
        <f t="shared" si="21"/>
        <v>36000</v>
      </c>
      <c r="O435" s="22">
        <f t="shared" si="22"/>
        <v>0</v>
      </c>
      <c r="P435" s="22">
        <f t="shared" si="23"/>
        <v>36000</v>
      </c>
    </row>
    <row r="436" spans="1:16" s="14" customFormat="1" ht="96" x14ac:dyDescent="0.2">
      <c r="A436" s="15">
        <v>430</v>
      </c>
      <c r="B436" s="11" t="s">
        <v>760</v>
      </c>
      <c r="C436" s="11" t="s">
        <v>19</v>
      </c>
      <c r="D436" s="11" t="s">
        <v>761</v>
      </c>
      <c r="E436" s="8" t="s">
        <v>329</v>
      </c>
      <c r="F436" s="8" t="s">
        <v>179</v>
      </c>
      <c r="G436" s="8" t="s">
        <v>41</v>
      </c>
      <c r="H436" s="8" t="s">
        <v>36</v>
      </c>
      <c r="I436" s="29">
        <v>41</v>
      </c>
      <c r="J436" s="29">
        <v>12</v>
      </c>
      <c r="K436" s="17"/>
      <c r="L436" s="17"/>
      <c r="M436" s="37">
        <v>1</v>
      </c>
      <c r="N436" s="23">
        <f t="shared" si="21"/>
        <v>73800</v>
      </c>
      <c r="O436" s="23">
        <f t="shared" si="22"/>
        <v>0</v>
      </c>
      <c r="P436" s="23">
        <f t="shared" si="23"/>
        <v>73800</v>
      </c>
    </row>
    <row r="437" spans="1:16" ht="120" x14ac:dyDescent="0.2">
      <c r="A437" s="12">
        <v>431</v>
      </c>
      <c r="B437" s="12" t="s">
        <v>762</v>
      </c>
      <c r="C437" s="12" t="s">
        <v>19</v>
      </c>
      <c r="D437" s="12" t="s">
        <v>763</v>
      </c>
      <c r="E437" s="3" t="s">
        <v>329</v>
      </c>
      <c r="F437" s="3" t="s">
        <v>599</v>
      </c>
      <c r="G437" s="3" t="s">
        <v>21</v>
      </c>
      <c r="H437" s="3" t="s">
        <v>36</v>
      </c>
      <c r="I437" s="27">
        <v>42</v>
      </c>
      <c r="J437" s="27">
        <v>12</v>
      </c>
      <c r="K437" s="18"/>
      <c r="L437" s="18"/>
      <c r="M437" s="36">
        <v>0</v>
      </c>
      <c r="N437" s="22">
        <f t="shared" si="21"/>
        <v>75600</v>
      </c>
      <c r="O437" s="22">
        <f t="shared" si="22"/>
        <v>0</v>
      </c>
      <c r="P437" s="22">
        <f t="shared" si="23"/>
        <v>75600</v>
      </c>
    </row>
    <row r="438" spans="1:16" ht="132" x14ac:dyDescent="0.2">
      <c r="A438" s="12">
        <v>432</v>
      </c>
      <c r="B438" s="10" t="s">
        <v>764</v>
      </c>
      <c r="C438" s="10" t="s">
        <v>19</v>
      </c>
      <c r="D438" s="10" t="s">
        <v>765</v>
      </c>
      <c r="E438" s="3" t="s">
        <v>329</v>
      </c>
      <c r="F438" s="3" t="s">
        <v>92</v>
      </c>
      <c r="G438" s="3" t="s">
        <v>23</v>
      </c>
      <c r="H438" s="3" t="s">
        <v>36</v>
      </c>
      <c r="I438" s="18">
        <v>19</v>
      </c>
      <c r="J438" s="25">
        <v>11</v>
      </c>
      <c r="K438" s="18"/>
      <c r="L438" s="25"/>
      <c r="M438" s="36">
        <v>0</v>
      </c>
      <c r="N438" s="22">
        <f t="shared" si="21"/>
        <v>31350</v>
      </c>
      <c r="O438" s="22">
        <f t="shared" si="22"/>
        <v>0</v>
      </c>
      <c r="P438" s="22">
        <f t="shared" si="23"/>
        <v>31350</v>
      </c>
    </row>
    <row r="439" spans="1:16" ht="120" x14ac:dyDescent="0.2">
      <c r="A439" s="12">
        <v>433</v>
      </c>
      <c r="B439" s="10" t="s">
        <v>766</v>
      </c>
      <c r="C439" s="10" t="s">
        <v>19</v>
      </c>
      <c r="D439" s="10" t="s">
        <v>767</v>
      </c>
      <c r="E439" s="3" t="s">
        <v>329</v>
      </c>
      <c r="F439" s="3" t="s">
        <v>599</v>
      </c>
      <c r="G439" s="3" t="s">
        <v>23</v>
      </c>
      <c r="H439" s="3" t="s">
        <v>24</v>
      </c>
      <c r="I439" s="25">
        <v>66</v>
      </c>
      <c r="J439" s="25">
        <v>12</v>
      </c>
      <c r="K439" s="25"/>
      <c r="L439" s="25"/>
      <c r="M439" s="36">
        <v>0</v>
      </c>
      <c r="N439" s="22">
        <f t="shared" si="21"/>
        <v>118800</v>
      </c>
      <c r="O439" s="22">
        <f t="shared" si="22"/>
        <v>0</v>
      </c>
      <c r="P439" s="22">
        <f t="shared" si="23"/>
        <v>118800</v>
      </c>
    </row>
    <row r="440" spans="1:16" ht="120" x14ac:dyDescent="0.2">
      <c r="A440" s="12">
        <v>434</v>
      </c>
      <c r="B440" s="12" t="s">
        <v>768</v>
      </c>
      <c r="C440" s="12" t="s">
        <v>19</v>
      </c>
      <c r="D440" s="12" t="s">
        <v>767</v>
      </c>
      <c r="E440" s="3" t="s">
        <v>329</v>
      </c>
      <c r="F440" s="3" t="s">
        <v>599</v>
      </c>
      <c r="G440" s="3" t="s">
        <v>23</v>
      </c>
      <c r="H440" s="3" t="s">
        <v>24</v>
      </c>
      <c r="I440" s="27">
        <v>75</v>
      </c>
      <c r="J440" s="27">
        <v>12</v>
      </c>
      <c r="K440" s="27"/>
      <c r="L440" s="27"/>
      <c r="M440" s="36">
        <v>0</v>
      </c>
      <c r="N440" s="22">
        <f t="shared" si="21"/>
        <v>135000</v>
      </c>
      <c r="O440" s="22">
        <f t="shared" si="22"/>
        <v>0</v>
      </c>
      <c r="P440" s="22">
        <f t="shared" si="23"/>
        <v>135000</v>
      </c>
    </row>
    <row r="441" spans="1:16" ht="72" x14ac:dyDescent="0.2">
      <c r="A441" s="12">
        <v>435</v>
      </c>
      <c r="B441" s="10" t="s">
        <v>769</v>
      </c>
      <c r="C441" s="10" t="s">
        <v>19</v>
      </c>
      <c r="D441" s="10" t="s">
        <v>770</v>
      </c>
      <c r="E441" s="3" t="s">
        <v>329</v>
      </c>
      <c r="F441" s="3" t="s">
        <v>34</v>
      </c>
      <c r="G441" s="3" t="s">
        <v>97</v>
      </c>
      <c r="H441" s="3" t="s">
        <v>28</v>
      </c>
      <c r="I441" s="18">
        <v>24</v>
      </c>
      <c r="J441" s="25">
        <v>12</v>
      </c>
      <c r="K441" s="18"/>
      <c r="L441" s="25"/>
      <c r="M441" s="36">
        <v>0</v>
      </c>
      <c r="N441" s="22">
        <f t="shared" si="21"/>
        <v>43200</v>
      </c>
      <c r="O441" s="22">
        <f t="shared" si="22"/>
        <v>0</v>
      </c>
      <c r="P441" s="22">
        <f t="shared" si="23"/>
        <v>43200</v>
      </c>
    </row>
    <row r="442" spans="1:16" s="14" customFormat="1" ht="84" x14ac:dyDescent="0.2">
      <c r="A442" s="15">
        <v>436</v>
      </c>
      <c r="B442" s="15" t="s">
        <v>771</v>
      </c>
      <c r="C442" s="15" t="s">
        <v>19</v>
      </c>
      <c r="D442" s="15" t="s">
        <v>772</v>
      </c>
      <c r="E442" s="8" t="s">
        <v>329</v>
      </c>
      <c r="F442" s="8" t="s">
        <v>86</v>
      </c>
      <c r="G442" s="8" t="s">
        <v>23</v>
      </c>
      <c r="H442" s="8" t="s">
        <v>24</v>
      </c>
      <c r="I442" s="39">
        <v>37</v>
      </c>
      <c r="J442" s="39">
        <v>12</v>
      </c>
      <c r="K442" s="39">
        <v>5</v>
      </c>
      <c r="L442" s="39">
        <v>12</v>
      </c>
      <c r="M442" s="37">
        <v>0.56000000000000005</v>
      </c>
      <c r="N442" s="23">
        <f t="shared" si="21"/>
        <v>66600</v>
      </c>
      <c r="O442" s="23">
        <f t="shared" si="22"/>
        <v>30000</v>
      </c>
      <c r="P442" s="23">
        <f t="shared" si="23"/>
        <v>96600</v>
      </c>
    </row>
    <row r="443" spans="1:16" s="14" customFormat="1" ht="96" x14ac:dyDescent="0.2">
      <c r="A443" s="15">
        <v>437</v>
      </c>
      <c r="B443" s="15" t="s">
        <v>773</v>
      </c>
      <c r="C443" s="15" t="s">
        <v>19</v>
      </c>
      <c r="D443" s="15" t="s">
        <v>772</v>
      </c>
      <c r="E443" s="8" t="s">
        <v>329</v>
      </c>
      <c r="F443" s="8" t="s">
        <v>86</v>
      </c>
      <c r="G443" s="8" t="s">
        <v>23</v>
      </c>
      <c r="H443" s="8" t="s">
        <v>24</v>
      </c>
      <c r="I443" s="39">
        <v>22</v>
      </c>
      <c r="J443" s="39">
        <v>12</v>
      </c>
      <c r="K443" s="39"/>
      <c r="L443" s="39"/>
      <c r="M443" s="37">
        <v>0.56000000000000005</v>
      </c>
      <c r="N443" s="23">
        <f t="shared" si="21"/>
        <v>39600</v>
      </c>
      <c r="O443" s="23">
        <f t="shared" si="22"/>
        <v>0</v>
      </c>
      <c r="P443" s="23">
        <f t="shared" si="23"/>
        <v>39600</v>
      </c>
    </row>
    <row r="444" spans="1:16" s="14" customFormat="1" ht="96" x14ac:dyDescent="0.2">
      <c r="A444" s="15">
        <v>438</v>
      </c>
      <c r="B444" s="15" t="s">
        <v>774</v>
      </c>
      <c r="C444" s="15" t="s">
        <v>19</v>
      </c>
      <c r="D444" s="15" t="s">
        <v>772</v>
      </c>
      <c r="E444" s="8" t="s">
        <v>329</v>
      </c>
      <c r="F444" s="8" t="s">
        <v>86</v>
      </c>
      <c r="G444" s="8" t="s">
        <v>23</v>
      </c>
      <c r="H444" s="8" t="s">
        <v>24</v>
      </c>
      <c r="I444" s="39">
        <v>14</v>
      </c>
      <c r="J444" s="39">
        <v>12</v>
      </c>
      <c r="K444" s="39">
        <v>3</v>
      </c>
      <c r="L444" s="39">
        <v>12</v>
      </c>
      <c r="M444" s="37">
        <v>0.56000000000000005</v>
      </c>
      <c r="N444" s="23">
        <f t="shared" si="21"/>
        <v>25200</v>
      </c>
      <c r="O444" s="23">
        <f t="shared" si="22"/>
        <v>18000</v>
      </c>
      <c r="P444" s="23">
        <f t="shared" si="23"/>
        <v>43200</v>
      </c>
    </row>
    <row r="445" spans="1:16" s="14" customFormat="1" ht="84" x14ac:dyDescent="0.2">
      <c r="A445" s="15">
        <v>439</v>
      </c>
      <c r="B445" s="15" t="s">
        <v>775</v>
      </c>
      <c r="C445" s="15" t="s">
        <v>19</v>
      </c>
      <c r="D445" s="15" t="s">
        <v>772</v>
      </c>
      <c r="E445" s="8" t="s">
        <v>329</v>
      </c>
      <c r="F445" s="8" t="s">
        <v>86</v>
      </c>
      <c r="G445" s="8" t="s">
        <v>23</v>
      </c>
      <c r="H445" s="8" t="s">
        <v>24</v>
      </c>
      <c r="I445" s="39">
        <v>30</v>
      </c>
      <c r="J445" s="39">
        <v>12</v>
      </c>
      <c r="K445" s="39"/>
      <c r="L445" s="39"/>
      <c r="M445" s="37">
        <v>0.56000000000000005</v>
      </c>
      <c r="N445" s="23">
        <f t="shared" si="21"/>
        <v>54000</v>
      </c>
      <c r="O445" s="23">
        <f t="shared" si="22"/>
        <v>0</v>
      </c>
      <c r="P445" s="23">
        <f t="shared" si="23"/>
        <v>54000</v>
      </c>
    </row>
    <row r="446" spans="1:16" s="14" customFormat="1" ht="84" x14ac:dyDescent="0.2">
      <c r="A446" s="15">
        <v>440</v>
      </c>
      <c r="B446" s="15" t="s">
        <v>776</v>
      </c>
      <c r="C446" s="15" t="s">
        <v>19</v>
      </c>
      <c r="D446" s="15" t="s">
        <v>772</v>
      </c>
      <c r="E446" s="8" t="s">
        <v>329</v>
      </c>
      <c r="F446" s="8" t="s">
        <v>86</v>
      </c>
      <c r="G446" s="8" t="s">
        <v>23</v>
      </c>
      <c r="H446" s="8" t="s">
        <v>24</v>
      </c>
      <c r="I446" s="39">
        <v>20</v>
      </c>
      <c r="J446" s="39">
        <v>12</v>
      </c>
      <c r="K446" s="39"/>
      <c r="L446" s="39"/>
      <c r="M446" s="37">
        <v>0.56000000000000005</v>
      </c>
      <c r="N446" s="23">
        <f t="shared" si="21"/>
        <v>36000</v>
      </c>
      <c r="O446" s="23">
        <f t="shared" si="22"/>
        <v>0</v>
      </c>
      <c r="P446" s="23">
        <f t="shared" si="23"/>
        <v>36000</v>
      </c>
    </row>
    <row r="447" spans="1:16" s="14" customFormat="1" ht="96" x14ac:dyDescent="0.2">
      <c r="A447" s="15">
        <v>441</v>
      </c>
      <c r="B447" s="15" t="s">
        <v>777</v>
      </c>
      <c r="C447" s="15" t="s">
        <v>19</v>
      </c>
      <c r="D447" s="15" t="s">
        <v>772</v>
      </c>
      <c r="E447" s="8" t="s">
        <v>329</v>
      </c>
      <c r="F447" s="8" t="s">
        <v>86</v>
      </c>
      <c r="G447" s="8" t="s">
        <v>23</v>
      </c>
      <c r="H447" s="8" t="s">
        <v>24</v>
      </c>
      <c r="I447" s="39">
        <v>10</v>
      </c>
      <c r="J447" s="39">
        <v>12</v>
      </c>
      <c r="K447" s="39"/>
      <c r="L447" s="39"/>
      <c r="M447" s="37">
        <v>0.56000000000000005</v>
      </c>
      <c r="N447" s="23">
        <f t="shared" si="21"/>
        <v>18000</v>
      </c>
      <c r="O447" s="23">
        <f t="shared" si="22"/>
        <v>0</v>
      </c>
      <c r="P447" s="23">
        <f t="shared" si="23"/>
        <v>18000</v>
      </c>
    </row>
    <row r="448" spans="1:16" s="14" customFormat="1" ht="96" x14ac:dyDescent="0.2">
      <c r="A448" s="15">
        <v>442</v>
      </c>
      <c r="B448" s="15" t="s">
        <v>778</v>
      </c>
      <c r="C448" s="15" t="s">
        <v>19</v>
      </c>
      <c r="D448" s="15" t="s">
        <v>772</v>
      </c>
      <c r="E448" s="8" t="s">
        <v>329</v>
      </c>
      <c r="F448" s="8" t="s">
        <v>86</v>
      </c>
      <c r="G448" s="8" t="s">
        <v>23</v>
      </c>
      <c r="H448" s="8" t="s">
        <v>24</v>
      </c>
      <c r="I448" s="39">
        <v>53</v>
      </c>
      <c r="J448" s="39">
        <v>12</v>
      </c>
      <c r="K448" s="39">
        <v>5</v>
      </c>
      <c r="L448" s="39">
        <v>12</v>
      </c>
      <c r="M448" s="37">
        <v>0.56000000000000005</v>
      </c>
      <c r="N448" s="23">
        <f t="shared" si="21"/>
        <v>95400</v>
      </c>
      <c r="O448" s="23">
        <f t="shared" si="22"/>
        <v>30000</v>
      </c>
      <c r="P448" s="23">
        <f t="shared" si="23"/>
        <v>125400</v>
      </c>
    </row>
    <row r="449" spans="1:16" s="14" customFormat="1" ht="84" x14ac:dyDescent="0.2">
      <c r="A449" s="15">
        <v>443</v>
      </c>
      <c r="B449" s="15" t="s">
        <v>779</v>
      </c>
      <c r="C449" s="15" t="s">
        <v>19</v>
      </c>
      <c r="D449" s="15" t="s">
        <v>772</v>
      </c>
      <c r="E449" s="8" t="s">
        <v>329</v>
      </c>
      <c r="F449" s="8" t="s">
        <v>86</v>
      </c>
      <c r="G449" s="8" t="s">
        <v>23</v>
      </c>
      <c r="H449" s="8" t="s">
        <v>24</v>
      </c>
      <c r="I449" s="39">
        <v>16</v>
      </c>
      <c r="J449" s="39">
        <v>12</v>
      </c>
      <c r="K449" s="39">
        <v>4</v>
      </c>
      <c r="L449" s="39">
        <v>12</v>
      </c>
      <c r="M449" s="37">
        <v>0.56000000000000005</v>
      </c>
      <c r="N449" s="23">
        <f t="shared" si="21"/>
        <v>28800</v>
      </c>
      <c r="O449" s="23">
        <f t="shared" si="22"/>
        <v>24000</v>
      </c>
      <c r="P449" s="23">
        <f t="shared" si="23"/>
        <v>52800</v>
      </c>
    </row>
    <row r="450" spans="1:16" s="14" customFormat="1" ht="84" x14ac:dyDescent="0.2">
      <c r="A450" s="15">
        <v>444</v>
      </c>
      <c r="B450" s="15" t="s">
        <v>780</v>
      </c>
      <c r="C450" s="15" t="s">
        <v>19</v>
      </c>
      <c r="D450" s="15" t="s">
        <v>772</v>
      </c>
      <c r="E450" s="8" t="s">
        <v>329</v>
      </c>
      <c r="F450" s="8" t="s">
        <v>86</v>
      </c>
      <c r="G450" s="8" t="s">
        <v>23</v>
      </c>
      <c r="H450" s="8" t="s">
        <v>24</v>
      </c>
      <c r="I450" s="39">
        <v>2</v>
      </c>
      <c r="J450" s="39">
        <v>12</v>
      </c>
      <c r="K450" s="39"/>
      <c r="L450" s="39"/>
      <c r="M450" s="37">
        <v>0.56000000000000005</v>
      </c>
      <c r="N450" s="23">
        <f t="shared" si="21"/>
        <v>3600</v>
      </c>
      <c r="O450" s="23">
        <f t="shared" si="22"/>
        <v>0</v>
      </c>
      <c r="P450" s="23">
        <f t="shared" si="23"/>
        <v>3600</v>
      </c>
    </row>
    <row r="451" spans="1:16" s="14" customFormat="1" ht="96" x14ac:dyDescent="0.2">
      <c r="A451" s="15">
        <v>445</v>
      </c>
      <c r="B451" s="15" t="s">
        <v>781</v>
      </c>
      <c r="C451" s="15" t="s">
        <v>19</v>
      </c>
      <c r="D451" s="15" t="s">
        <v>772</v>
      </c>
      <c r="E451" s="8" t="s">
        <v>329</v>
      </c>
      <c r="F451" s="8" t="s">
        <v>86</v>
      </c>
      <c r="G451" s="8" t="s">
        <v>23</v>
      </c>
      <c r="H451" s="8" t="s">
        <v>24</v>
      </c>
      <c r="I451" s="39">
        <v>17</v>
      </c>
      <c r="J451" s="39">
        <v>12</v>
      </c>
      <c r="K451" s="39"/>
      <c r="L451" s="39"/>
      <c r="M451" s="37">
        <v>0.56000000000000005</v>
      </c>
      <c r="N451" s="23">
        <f t="shared" si="21"/>
        <v>30600</v>
      </c>
      <c r="O451" s="23">
        <f t="shared" si="22"/>
        <v>0</v>
      </c>
      <c r="P451" s="23">
        <f t="shared" si="23"/>
        <v>30600</v>
      </c>
    </row>
    <row r="452" spans="1:16" s="14" customFormat="1" ht="96" x14ac:dyDescent="0.2">
      <c r="A452" s="15">
        <v>446</v>
      </c>
      <c r="B452" s="15" t="s">
        <v>782</v>
      </c>
      <c r="C452" s="15" t="s">
        <v>19</v>
      </c>
      <c r="D452" s="15" t="s">
        <v>772</v>
      </c>
      <c r="E452" s="8" t="s">
        <v>329</v>
      </c>
      <c r="F452" s="8" t="s">
        <v>86</v>
      </c>
      <c r="G452" s="8" t="s">
        <v>23</v>
      </c>
      <c r="H452" s="8" t="s">
        <v>24</v>
      </c>
      <c r="I452" s="39">
        <v>15</v>
      </c>
      <c r="J452" s="39">
        <v>12</v>
      </c>
      <c r="K452" s="39"/>
      <c r="L452" s="39"/>
      <c r="M452" s="37">
        <v>0.56000000000000005</v>
      </c>
      <c r="N452" s="23">
        <f t="shared" si="21"/>
        <v>27000</v>
      </c>
      <c r="O452" s="23">
        <f t="shared" si="22"/>
        <v>0</v>
      </c>
      <c r="P452" s="23">
        <f t="shared" si="23"/>
        <v>27000</v>
      </c>
    </row>
    <row r="453" spans="1:16" s="14" customFormat="1" ht="96" x14ac:dyDescent="0.2">
      <c r="A453" s="15">
        <v>447</v>
      </c>
      <c r="B453" s="15" t="s">
        <v>783</v>
      </c>
      <c r="C453" s="15" t="s">
        <v>19</v>
      </c>
      <c r="D453" s="15" t="s">
        <v>772</v>
      </c>
      <c r="E453" s="8" t="s">
        <v>329</v>
      </c>
      <c r="F453" s="8" t="s">
        <v>86</v>
      </c>
      <c r="G453" s="8" t="s">
        <v>23</v>
      </c>
      <c r="H453" s="8" t="s">
        <v>24</v>
      </c>
      <c r="I453" s="39">
        <v>18</v>
      </c>
      <c r="J453" s="39">
        <v>12</v>
      </c>
      <c r="K453" s="39"/>
      <c r="L453" s="39"/>
      <c r="M453" s="37">
        <v>0.56000000000000005</v>
      </c>
      <c r="N453" s="23">
        <f t="shared" si="21"/>
        <v>32400</v>
      </c>
      <c r="O453" s="23">
        <f t="shared" si="22"/>
        <v>0</v>
      </c>
      <c r="P453" s="23">
        <f t="shared" si="23"/>
        <v>32400</v>
      </c>
    </row>
    <row r="454" spans="1:16" s="14" customFormat="1" ht="72" x14ac:dyDescent="0.2">
      <c r="A454" s="15">
        <v>448</v>
      </c>
      <c r="B454" s="15" t="s">
        <v>784</v>
      </c>
      <c r="C454" s="15" t="s">
        <v>19</v>
      </c>
      <c r="D454" s="15" t="s">
        <v>772</v>
      </c>
      <c r="E454" s="8" t="s">
        <v>329</v>
      </c>
      <c r="F454" s="8" t="s">
        <v>86</v>
      </c>
      <c r="G454" s="8" t="s">
        <v>23</v>
      </c>
      <c r="H454" s="8" t="s">
        <v>24</v>
      </c>
      <c r="I454" s="39">
        <v>18</v>
      </c>
      <c r="J454" s="39">
        <v>12</v>
      </c>
      <c r="K454" s="39">
        <v>5</v>
      </c>
      <c r="L454" s="39">
        <v>12</v>
      </c>
      <c r="M454" s="37">
        <v>0.56000000000000005</v>
      </c>
      <c r="N454" s="23">
        <f t="shared" si="21"/>
        <v>32400</v>
      </c>
      <c r="O454" s="23">
        <f t="shared" si="22"/>
        <v>30000</v>
      </c>
      <c r="P454" s="23">
        <f t="shared" si="23"/>
        <v>62400</v>
      </c>
    </row>
    <row r="455" spans="1:16" s="14" customFormat="1" ht="96" x14ac:dyDescent="0.2">
      <c r="A455" s="15">
        <v>449</v>
      </c>
      <c r="B455" s="15" t="s">
        <v>785</v>
      </c>
      <c r="C455" s="15" t="s">
        <v>19</v>
      </c>
      <c r="D455" s="15" t="s">
        <v>772</v>
      </c>
      <c r="E455" s="8" t="s">
        <v>329</v>
      </c>
      <c r="F455" s="8" t="s">
        <v>86</v>
      </c>
      <c r="G455" s="8" t="s">
        <v>23</v>
      </c>
      <c r="H455" s="8" t="s">
        <v>24</v>
      </c>
      <c r="I455" s="39">
        <v>25</v>
      </c>
      <c r="J455" s="39">
        <v>12</v>
      </c>
      <c r="K455" s="39"/>
      <c r="L455" s="39"/>
      <c r="M455" s="37">
        <v>0.56000000000000005</v>
      </c>
      <c r="N455" s="23">
        <f t="shared" ref="N455:N479" si="24">I455*J455*150</f>
        <v>45000</v>
      </c>
      <c r="O455" s="23">
        <f t="shared" ref="O455:O479" si="25">K455*L455*500</f>
        <v>0</v>
      </c>
      <c r="P455" s="23">
        <f t="shared" si="23"/>
        <v>45000</v>
      </c>
    </row>
    <row r="456" spans="1:16" ht="96" x14ac:dyDescent="0.2">
      <c r="A456" s="12">
        <v>450</v>
      </c>
      <c r="B456" s="12" t="s">
        <v>786</v>
      </c>
      <c r="C456" s="12" t="s">
        <v>13</v>
      </c>
      <c r="D456" s="12" t="s">
        <v>787</v>
      </c>
      <c r="E456" s="3" t="s">
        <v>329</v>
      </c>
      <c r="F456" s="3" t="s">
        <v>27</v>
      </c>
      <c r="G456" s="3" t="s">
        <v>97</v>
      </c>
      <c r="H456" s="3" t="s">
        <v>36</v>
      </c>
      <c r="I456" s="27">
        <v>5</v>
      </c>
      <c r="J456" s="27">
        <v>12</v>
      </c>
      <c r="K456" s="18"/>
      <c r="L456" s="18"/>
      <c r="M456" s="36">
        <v>0.7</v>
      </c>
      <c r="N456" s="22">
        <f t="shared" si="24"/>
        <v>9000</v>
      </c>
      <c r="O456" s="22">
        <f t="shared" si="25"/>
        <v>0</v>
      </c>
      <c r="P456" s="22">
        <f t="shared" ref="P456:P479" si="26">N456+O456</f>
        <v>9000</v>
      </c>
    </row>
    <row r="457" spans="1:16" ht="84" x14ac:dyDescent="0.2">
      <c r="A457" s="12">
        <v>451</v>
      </c>
      <c r="B457" s="2" t="s">
        <v>788</v>
      </c>
      <c r="C457" s="10" t="s">
        <v>19</v>
      </c>
      <c r="D457" s="2" t="s">
        <v>789</v>
      </c>
      <c r="E457" s="3" t="s">
        <v>790</v>
      </c>
      <c r="F457" s="3" t="s">
        <v>23</v>
      </c>
      <c r="G457" s="3" t="s">
        <v>23</v>
      </c>
      <c r="H457" s="3" t="s">
        <v>24</v>
      </c>
      <c r="I457" s="18">
        <v>30</v>
      </c>
      <c r="J457" s="25">
        <v>12</v>
      </c>
      <c r="K457" s="18">
        <v>0</v>
      </c>
      <c r="L457" s="25">
        <v>0</v>
      </c>
      <c r="M457" s="36">
        <f>1</f>
        <v>1</v>
      </c>
      <c r="N457" s="22">
        <f t="shared" si="24"/>
        <v>54000</v>
      </c>
      <c r="O457" s="22">
        <f t="shared" si="25"/>
        <v>0</v>
      </c>
      <c r="P457" s="22">
        <f t="shared" si="26"/>
        <v>54000</v>
      </c>
    </row>
    <row r="458" spans="1:16" ht="96" x14ac:dyDescent="0.2">
      <c r="A458" s="12">
        <v>452</v>
      </c>
      <c r="B458" s="2" t="s">
        <v>791</v>
      </c>
      <c r="C458" s="10" t="s">
        <v>19</v>
      </c>
      <c r="D458" s="2" t="s">
        <v>792</v>
      </c>
      <c r="E458" s="3" t="s">
        <v>790</v>
      </c>
      <c r="F458" s="3" t="s">
        <v>83</v>
      </c>
      <c r="G458" s="3" t="s">
        <v>41</v>
      </c>
      <c r="H458" s="3" t="s">
        <v>54</v>
      </c>
      <c r="I458" s="18">
        <v>50</v>
      </c>
      <c r="J458" s="25">
        <v>12</v>
      </c>
      <c r="K458" s="18">
        <v>0</v>
      </c>
      <c r="L458" s="25">
        <v>0</v>
      </c>
      <c r="M458" s="36">
        <f>0</f>
        <v>0</v>
      </c>
      <c r="N458" s="22">
        <f t="shared" si="24"/>
        <v>90000</v>
      </c>
      <c r="O458" s="22">
        <f t="shared" si="25"/>
        <v>0</v>
      </c>
      <c r="P458" s="22">
        <f t="shared" si="26"/>
        <v>90000</v>
      </c>
    </row>
    <row r="459" spans="1:16" ht="96" x14ac:dyDescent="0.2">
      <c r="A459" s="12">
        <v>453</v>
      </c>
      <c r="B459" s="2" t="s">
        <v>793</v>
      </c>
      <c r="C459" s="10" t="s">
        <v>19</v>
      </c>
      <c r="D459" s="2" t="s">
        <v>794</v>
      </c>
      <c r="E459" s="3" t="s">
        <v>790</v>
      </c>
      <c r="F459" s="3" t="s">
        <v>23</v>
      </c>
      <c r="G459" s="3" t="s">
        <v>68</v>
      </c>
      <c r="H459" s="3" t="s">
        <v>54</v>
      </c>
      <c r="I459" s="18">
        <v>20</v>
      </c>
      <c r="J459" s="25">
        <v>12</v>
      </c>
      <c r="K459" s="18">
        <v>0</v>
      </c>
      <c r="L459" s="25">
        <v>0</v>
      </c>
      <c r="M459" s="36">
        <f>0</f>
        <v>0</v>
      </c>
      <c r="N459" s="22">
        <f t="shared" si="24"/>
        <v>36000</v>
      </c>
      <c r="O459" s="22">
        <f t="shared" si="25"/>
        <v>0</v>
      </c>
      <c r="P459" s="22">
        <f t="shared" si="26"/>
        <v>36000</v>
      </c>
    </row>
    <row r="460" spans="1:16" ht="108" x14ac:dyDescent="0.2">
      <c r="A460" s="12">
        <v>454</v>
      </c>
      <c r="B460" s="2" t="s">
        <v>795</v>
      </c>
      <c r="C460" s="10" t="s">
        <v>19</v>
      </c>
      <c r="D460" s="2" t="s">
        <v>796</v>
      </c>
      <c r="E460" s="3" t="s">
        <v>790</v>
      </c>
      <c r="F460" s="3" t="s">
        <v>31</v>
      </c>
      <c r="G460" s="3" t="s">
        <v>22</v>
      </c>
      <c r="H460" s="3" t="s">
        <v>36</v>
      </c>
      <c r="I460" s="18">
        <v>50</v>
      </c>
      <c r="J460" s="25">
        <v>12</v>
      </c>
      <c r="K460" s="18">
        <v>0</v>
      </c>
      <c r="L460" s="25">
        <v>0</v>
      </c>
      <c r="M460" s="36">
        <f>0</f>
        <v>0</v>
      </c>
      <c r="N460" s="22">
        <f t="shared" si="24"/>
        <v>90000</v>
      </c>
      <c r="O460" s="22">
        <f t="shared" si="25"/>
        <v>0</v>
      </c>
      <c r="P460" s="22">
        <f t="shared" si="26"/>
        <v>90000</v>
      </c>
    </row>
    <row r="461" spans="1:16" ht="96" x14ac:dyDescent="0.2">
      <c r="A461" s="12">
        <v>455</v>
      </c>
      <c r="B461" s="2" t="s">
        <v>797</v>
      </c>
      <c r="C461" s="10" t="s">
        <v>19</v>
      </c>
      <c r="D461" s="2" t="s">
        <v>798</v>
      </c>
      <c r="E461" s="3" t="s">
        <v>790</v>
      </c>
      <c r="F461" s="3" t="s">
        <v>31</v>
      </c>
      <c r="G461" s="3" t="s">
        <v>98</v>
      </c>
      <c r="H461" s="3" t="s">
        <v>36</v>
      </c>
      <c r="I461" s="18">
        <v>15</v>
      </c>
      <c r="J461" s="25">
        <v>12</v>
      </c>
      <c r="K461" s="18">
        <v>0</v>
      </c>
      <c r="L461" s="25">
        <v>0</v>
      </c>
      <c r="M461" s="36">
        <f>0</f>
        <v>0</v>
      </c>
      <c r="N461" s="22">
        <f t="shared" si="24"/>
        <v>27000</v>
      </c>
      <c r="O461" s="22">
        <f t="shared" si="25"/>
        <v>0</v>
      </c>
      <c r="P461" s="22">
        <f t="shared" si="26"/>
        <v>27000</v>
      </c>
    </row>
    <row r="462" spans="1:16" ht="96" x14ac:dyDescent="0.2">
      <c r="A462" s="12">
        <v>456</v>
      </c>
      <c r="B462" s="2" t="s">
        <v>799</v>
      </c>
      <c r="C462" s="10" t="s">
        <v>19</v>
      </c>
      <c r="D462" s="2" t="s">
        <v>800</v>
      </c>
      <c r="E462" s="3" t="s">
        <v>790</v>
      </c>
      <c r="F462" s="3" t="s">
        <v>23</v>
      </c>
      <c r="G462" s="3" t="s">
        <v>41</v>
      </c>
      <c r="H462" s="3" t="s">
        <v>36</v>
      </c>
      <c r="I462" s="18">
        <v>31</v>
      </c>
      <c r="J462" s="25">
        <v>12</v>
      </c>
      <c r="K462" s="18">
        <v>0</v>
      </c>
      <c r="L462" s="25">
        <v>0</v>
      </c>
      <c r="M462" s="36">
        <f>0</f>
        <v>0</v>
      </c>
      <c r="N462" s="22">
        <f t="shared" si="24"/>
        <v>55800</v>
      </c>
      <c r="O462" s="22">
        <f t="shared" si="25"/>
        <v>0</v>
      </c>
      <c r="P462" s="22">
        <f t="shared" si="26"/>
        <v>55800</v>
      </c>
    </row>
    <row r="463" spans="1:16" ht="108" x14ac:dyDescent="0.2">
      <c r="A463" s="12">
        <v>457</v>
      </c>
      <c r="B463" s="2" t="s">
        <v>801</v>
      </c>
      <c r="C463" s="10" t="s">
        <v>19</v>
      </c>
      <c r="D463" s="2" t="s">
        <v>802</v>
      </c>
      <c r="E463" s="3" t="s">
        <v>790</v>
      </c>
      <c r="F463" s="3" t="s">
        <v>179</v>
      </c>
      <c r="G463" s="3" t="s">
        <v>23</v>
      </c>
      <c r="H463" s="3" t="s">
        <v>24</v>
      </c>
      <c r="I463" s="18">
        <v>32</v>
      </c>
      <c r="J463" s="25">
        <v>12</v>
      </c>
      <c r="K463" s="18">
        <v>0</v>
      </c>
      <c r="L463" s="25">
        <v>0</v>
      </c>
      <c r="M463" s="36">
        <f>1</f>
        <v>1</v>
      </c>
      <c r="N463" s="22">
        <f t="shared" si="24"/>
        <v>57600</v>
      </c>
      <c r="O463" s="22">
        <f t="shared" si="25"/>
        <v>0</v>
      </c>
      <c r="P463" s="22">
        <f t="shared" si="26"/>
        <v>57600</v>
      </c>
    </row>
    <row r="464" spans="1:16" ht="84" x14ac:dyDescent="0.2">
      <c r="A464" s="12">
        <v>458</v>
      </c>
      <c r="B464" s="2" t="s">
        <v>803</v>
      </c>
      <c r="C464" s="10" t="s">
        <v>19</v>
      </c>
      <c r="D464" s="2" t="s">
        <v>804</v>
      </c>
      <c r="E464" s="3" t="s">
        <v>790</v>
      </c>
      <c r="F464" s="3" t="s">
        <v>34</v>
      </c>
      <c r="G464" s="3" t="s">
        <v>23</v>
      </c>
      <c r="H464" s="3" t="s">
        <v>24</v>
      </c>
      <c r="I464" s="18">
        <v>25</v>
      </c>
      <c r="J464" s="25">
        <v>12</v>
      </c>
      <c r="K464" s="18">
        <v>0</v>
      </c>
      <c r="L464" s="25">
        <v>0</v>
      </c>
      <c r="M464" s="36">
        <f>10/49</f>
        <v>0.20408163265306123</v>
      </c>
      <c r="N464" s="22">
        <f t="shared" si="24"/>
        <v>45000</v>
      </c>
      <c r="O464" s="22">
        <f t="shared" si="25"/>
        <v>0</v>
      </c>
      <c r="P464" s="22">
        <f t="shared" si="26"/>
        <v>45000</v>
      </c>
    </row>
    <row r="465" spans="1:16" ht="108" x14ac:dyDescent="0.2">
      <c r="A465" s="12">
        <v>459</v>
      </c>
      <c r="B465" s="7" t="s">
        <v>805</v>
      </c>
      <c r="C465" s="10" t="s">
        <v>19</v>
      </c>
      <c r="D465" s="2" t="s">
        <v>806</v>
      </c>
      <c r="E465" s="3" t="s">
        <v>790</v>
      </c>
      <c r="F465" s="3" t="s">
        <v>31</v>
      </c>
      <c r="G465" s="3" t="s">
        <v>23</v>
      </c>
      <c r="H465" s="3" t="s">
        <v>28</v>
      </c>
      <c r="I465" s="18">
        <v>20</v>
      </c>
      <c r="J465" s="25">
        <v>12</v>
      </c>
      <c r="K465" s="18">
        <v>0</v>
      </c>
      <c r="L465" s="25">
        <v>0</v>
      </c>
      <c r="M465" s="36">
        <f>0</f>
        <v>0</v>
      </c>
      <c r="N465" s="22">
        <f t="shared" si="24"/>
        <v>36000</v>
      </c>
      <c r="O465" s="22">
        <f t="shared" si="25"/>
        <v>0</v>
      </c>
      <c r="P465" s="22">
        <f t="shared" si="26"/>
        <v>36000</v>
      </c>
    </row>
    <row r="466" spans="1:16" ht="72" x14ac:dyDescent="0.2">
      <c r="A466" s="12">
        <v>460</v>
      </c>
      <c r="B466" s="2" t="s">
        <v>807</v>
      </c>
      <c r="C466" s="10" t="s">
        <v>19</v>
      </c>
      <c r="D466" s="2" t="s">
        <v>808</v>
      </c>
      <c r="E466" s="3" t="s">
        <v>790</v>
      </c>
      <c r="F466" s="3" t="s">
        <v>47</v>
      </c>
      <c r="G466" s="3" t="s">
        <v>21</v>
      </c>
      <c r="H466" s="3" t="s">
        <v>28</v>
      </c>
      <c r="I466" s="18">
        <v>50</v>
      </c>
      <c r="J466" s="25">
        <v>12</v>
      </c>
      <c r="K466" s="18">
        <v>0</v>
      </c>
      <c r="L466" s="25">
        <v>0</v>
      </c>
      <c r="M466" s="36">
        <f>0</f>
        <v>0</v>
      </c>
      <c r="N466" s="22">
        <f t="shared" si="24"/>
        <v>90000</v>
      </c>
      <c r="O466" s="22">
        <f t="shared" si="25"/>
        <v>0</v>
      </c>
      <c r="P466" s="22">
        <f t="shared" si="26"/>
        <v>90000</v>
      </c>
    </row>
    <row r="467" spans="1:16" ht="84" x14ac:dyDescent="0.2">
      <c r="A467" s="12">
        <v>461</v>
      </c>
      <c r="B467" s="7" t="s">
        <v>809</v>
      </c>
      <c r="C467" s="10" t="s">
        <v>19</v>
      </c>
      <c r="D467" s="2" t="s">
        <v>810</v>
      </c>
      <c r="E467" s="3" t="s">
        <v>790</v>
      </c>
      <c r="F467" s="3" t="s">
        <v>205</v>
      </c>
      <c r="G467" s="3" t="s">
        <v>23</v>
      </c>
      <c r="H467" s="3" t="s">
        <v>24</v>
      </c>
      <c r="I467" s="18">
        <v>15</v>
      </c>
      <c r="J467" s="25">
        <v>12</v>
      </c>
      <c r="K467" s="18">
        <v>0</v>
      </c>
      <c r="L467" s="25">
        <v>0</v>
      </c>
      <c r="M467" s="36">
        <f t="shared" ref="M467:M472" si="27">230/752</f>
        <v>0.30585106382978722</v>
      </c>
      <c r="N467" s="22">
        <f t="shared" si="24"/>
        <v>27000</v>
      </c>
      <c r="O467" s="22">
        <f t="shared" si="25"/>
        <v>0</v>
      </c>
      <c r="P467" s="22">
        <f t="shared" si="26"/>
        <v>27000</v>
      </c>
    </row>
    <row r="468" spans="1:16" ht="84" x14ac:dyDescent="0.2">
      <c r="A468" s="12">
        <v>462</v>
      </c>
      <c r="B468" s="7" t="s">
        <v>811</v>
      </c>
      <c r="C468" s="10" t="s">
        <v>19</v>
      </c>
      <c r="D468" s="2" t="s">
        <v>810</v>
      </c>
      <c r="E468" s="3" t="s">
        <v>790</v>
      </c>
      <c r="F468" s="3" t="s">
        <v>205</v>
      </c>
      <c r="G468" s="3" t="s">
        <v>23</v>
      </c>
      <c r="H468" s="3" t="s">
        <v>24</v>
      </c>
      <c r="I468" s="18">
        <v>20</v>
      </c>
      <c r="J468" s="25">
        <v>12</v>
      </c>
      <c r="K468" s="18">
        <v>0</v>
      </c>
      <c r="L468" s="25">
        <v>0</v>
      </c>
      <c r="M468" s="36">
        <f t="shared" si="27"/>
        <v>0.30585106382978722</v>
      </c>
      <c r="N468" s="22">
        <f t="shared" si="24"/>
        <v>36000</v>
      </c>
      <c r="O468" s="22">
        <f t="shared" si="25"/>
        <v>0</v>
      </c>
      <c r="P468" s="22">
        <f t="shared" si="26"/>
        <v>36000</v>
      </c>
    </row>
    <row r="469" spans="1:16" ht="84" x14ac:dyDescent="0.2">
      <c r="A469" s="12">
        <v>463</v>
      </c>
      <c r="B469" s="7" t="s">
        <v>812</v>
      </c>
      <c r="C469" s="10" t="s">
        <v>19</v>
      </c>
      <c r="D469" s="2" t="s">
        <v>810</v>
      </c>
      <c r="E469" s="3" t="s">
        <v>790</v>
      </c>
      <c r="F469" s="3" t="s">
        <v>205</v>
      </c>
      <c r="G469" s="3" t="s">
        <v>23</v>
      </c>
      <c r="H469" s="3" t="s">
        <v>24</v>
      </c>
      <c r="I469" s="18">
        <v>5</v>
      </c>
      <c r="J469" s="25">
        <v>12</v>
      </c>
      <c r="K469" s="18">
        <v>0</v>
      </c>
      <c r="L469" s="25">
        <v>0</v>
      </c>
      <c r="M469" s="36">
        <f t="shared" si="27"/>
        <v>0.30585106382978722</v>
      </c>
      <c r="N469" s="22">
        <f t="shared" si="24"/>
        <v>9000</v>
      </c>
      <c r="O469" s="22">
        <f t="shared" si="25"/>
        <v>0</v>
      </c>
      <c r="P469" s="22">
        <f t="shared" si="26"/>
        <v>9000</v>
      </c>
    </row>
    <row r="470" spans="1:16" ht="108" x14ac:dyDescent="0.2">
      <c r="A470" s="12">
        <v>464</v>
      </c>
      <c r="B470" s="7" t="s">
        <v>813</v>
      </c>
      <c r="C470" s="10" t="s">
        <v>19</v>
      </c>
      <c r="D470" s="2" t="s">
        <v>810</v>
      </c>
      <c r="E470" s="3" t="s">
        <v>790</v>
      </c>
      <c r="F470" s="3" t="s">
        <v>205</v>
      </c>
      <c r="G470" s="3" t="s">
        <v>23</v>
      </c>
      <c r="H470" s="3" t="s">
        <v>24</v>
      </c>
      <c r="I470" s="18">
        <v>10</v>
      </c>
      <c r="J470" s="25">
        <v>12</v>
      </c>
      <c r="K470" s="18">
        <v>0</v>
      </c>
      <c r="L470" s="25">
        <v>0</v>
      </c>
      <c r="M470" s="36">
        <f t="shared" si="27"/>
        <v>0.30585106382978722</v>
      </c>
      <c r="N470" s="22">
        <f t="shared" si="24"/>
        <v>18000</v>
      </c>
      <c r="O470" s="22">
        <f t="shared" si="25"/>
        <v>0</v>
      </c>
      <c r="P470" s="22">
        <f t="shared" si="26"/>
        <v>18000</v>
      </c>
    </row>
    <row r="471" spans="1:16" ht="84" x14ac:dyDescent="0.2">
      <c r="A471" s="12">
        <v>465</v>
      </c>
      <c r="B471" s="7" t="s">
        <v>814</v>
      </c>
      <c r="C471" s="10" t="s">
        <v>19</v>
      </c>
      <c r="D471" s="2" t="s">
        <v>810</v>
      </c>
      <c r="E471" s="3" t="s">
        <v>790</v>
      </c>
      <c r="F471" s="3" t="s">
        <v>205</v>
      </c>
      <c r="G471" s="3" t="s">
        <v>23</v>
      </c>
      <c r="H471" s="3" t="s">
        <v>24</v>
      </c>
      <c r="I471" s="18">
        <v>5</v>
      </c>
      <c r="J471" s="25">
        <v>12</v>
      </c>
      <c r="K471" s="18">
        <v>0</v>
      </c>
      <c r="L471" s="25">
        <v>0</v>
      </c>
      <c r="M471" s="36">
        <f t="shared" si="27"/>
        <v>0.30585106382978722</v>
      </c>
      <c r="N471" s="22">
        <f t="shared" si="24"/>
        <v>9000</v>
      </c>
      <c r="O471" s="22">
        <f t="shared" si="25"/>
        <v>0</v>
      </c>
      <c r="P471" s="22">
        <f t="shared" si="26"/>
        <v>9000</v>
      </c>
    </row>
    <row r="472" spans="1:16" ht="84" x14ac:dyDescent="0.2">
      <c r="A472" s="12">
        <v>466</v>
      </c>
      <c r="B472" s="7" t="s">
        <v>815</v>
      </c>
      <c r="C472" s="10" t="s">
        <v>19</v>
      </c>
      <c r="D472" s="2" t="s">
        <v>810</v>
      </c>
      <c r="E472" s="3" t="s">
        <v>790</v>
      </c>
      <c r="F472" s="3" t="s">
        <v>205</v>
      </c>
      <c r="G472" s="3" t="s">
        <v>23</v>
      </c>
      <c r="H472" s="3" t="s">
        <v>24</v>
      </c>
      <c r="I472" s="18">
        <v>115</v>
      </c>
      <c r="J472" s="25">
        <v>12</v>
      </c>
      <c r="K472" s="18">
        <v>0</v>
      </c>
      <c r="L472" s="25">
        <v>0</v>
      </c>
      <c r="M472" s="36">
        <f t="shared" si="27"/>
        <v>0.30585106382978722</v>
      </c>
      <c r="N472" s="22">
        <f t="shared" si="24"/>
        <v>207000</v>
      </c>
      <c r="O472" s="22">
        <f t="shared" si="25"/>
        <v>0</v>
      </c>
      <c r="P472" s="22">
        <f t="shared" si="26"/>
        <v>207000</v>
      </c>
    </row>
    <row r="473" spans="1:16" ht="84" x14ac:dyDescent="0.2">
      <c r="A473" s="12">
        <v>467</v>
      </c>
      <c r="B473" s="2" t="s">
        <v>816</v>
      </c>
      <c r="C473" s="10" t="s">
        <v>19</v>
      </c>
      <c r="D473" s="2" t="s">
        <v>817</v>
      </c>
      <c r="E473" s="3" t="s">
        <v>790</v>
      </c>
      <c r="F473" s="3" t="s">
        <v>41</v>
      </c>
      <c r="G473" s="3" t="s">
        <v>98</v>
      </c>
      <c r="H473" s="3" t="s">
        <v>36</v>
      </c>
      <c r="I473" s="18">
        <v>24</v>
      </c>
      <c r="J473" s="25">
        <v>12</v>
      </c>
      <c r="K473" s="18">
        <v>0</v>
      </c>
      <c r="L473" s="25">
        <v>0</v>
      </c>
      <c r="M473" s="36">
        <f>0</f>
        <v>0</v>
      </c>
      <c r="N473" s="22">
        <f t="shared" si="24"/>
        <v>43200</v>
      </c>
      <c r="O473" s="22">
        <f t="shared" si="25"/>
        <v>0</v>
      </c>
      <c r="P473" s="22">
        <f t="shared" si="26"/>
        <v>43200</v>
      </c>
    </row>
    <row r="474" spans="1:16" ht="120" x14ac:dyDescent="0.2">
      <c r="A474" s="12">
        <v>468</v>
      </c>
      <c r="B474" s="2" t="s">
        <v>818</v>
      </c>
      <c r="C474" s="10" t="s">
        <v>19</v>
      </c>
      <c r="D474" s="2" t="s">
        <v>819</v>
      </c>
      <c r="E474" s="3" t="s">
        <v>790</v>
      </c>
      <c r="F474" s="3" t="s">
        <v>80</v>
      </c>
      <c r="G474" s="3" t="s">
        <v>23</v>
      </c>
      <c r="H474" s="3" t="s">
        <v>24</v>
      </c>
      <c r="I474" s="18">
        <v>50</v>
      </c>
      <c r="J474" s="25">
        <v>12</v>
      </c>
      <c r="K474" s="18">
        <v>0</v>
      </c>
      <c r="L474" s="25">
        <v>0</v>
      </c>
      <c r="M474" s="36">
        <f>480/616</f>
        <v>0.77922077922077926</v>
      </c>
      <c r="N474" s="22">
        <f t="shared" si="24"/>
        <v>90000</v>
      </c>
      <c r="O474" s="22">
        <f t="shared" si="25"/>
        <v>0</v>
      </c>
      <c r="P474" s="22">
        <f t="shared" si="26"/>
        <v>90000</v>
      </c>
    </row>
    <row r="475" spans="1:16" ht="108" x14ac:dyDescent="0.2">
      <c r="A475" s="12">
        <v>469</v>
      </c>
      <c r="B475" s="2" t="s">
        <v>820</v>
      </c>
      <c r="C475" s="10" t="s">
        <v>19</v>
      </c>
      <c r="D475" s="2" t="s">
        <v>819</v>
      </c>
      <c r="E475" s="3" t="s">
        <v>790</v>
      </c>
      <c r="F475" s="3" t="s">
        <v>80</v>
      </c>
      <c r="G475" s="3" t="s">
        <v>23</v>
      </c>
      <c r="H475" s="3" t="s">
        <v>24</v>
      </c>
      <c r="I475" s="18">
        <v>40</v>
      </c>
      <c r="J475" s="25">
        <v>12</v>
      </c>
      <c r="K475" s="18">
        <v>0</v>
      </c>
      <c r="L475" s="25">
        <v>0</v>
      </c>
      <c r="M475" s="36">
        <f>480/616</f>
        <v>0.77922077922077926</v>
      </c>
      <c r="N475" s="22">
        <f t="shared" si="24"/>
        <v>72000</v>
      </c>
      <c r="O475" s="22">
        <f t="shared" si="25"/>
        <v>0</v>
      </c>
      <c r="P475" s="22">
        <f t="shared" si="26"/>
        <v>72000</v>
      </c>
    </row>
    <row r="476" spans="1:16" ht="120" x14ac:dyDescent="0.2">
      <c r="A476" s="12">
        <v>470</v>
      </c>
      <c r="B476" s="2" t="s">
        <v>821</v>
      </c>
      <c r="C476" s="10" t="s">
        <v>19</v>
      </c>
      <c r="D476" s="2" t="s">
        <v>822</v>
      </c>
      <c r="E476" s="3" t="s">
        <v>790</v>
      </c>
      <c r="F476" s="3" t="s">
        <v>98</v>
      </c>
      <c r="G476" s="3" t="s">
        <v>68</v>
      </c>
      <c r="H476" s="3" t="s">
        <v>36</v>
      </c>
      <c r="I476" s="18">
        <v>125</v>
      </c>
      <c r="J476" s="25">
        <v>12</v>
      </c>
      <c r="K476" s="18">
        <v>0</v>
      </c>
      <c r="L476" s="25">
        <v>0</v>
      </c>
      <c r="M476" s="36">
        <f>0</f>
        <v>0</v>
      </c>
      <c r="N476" s="22">
        <f t="shared" si="24"/>
        <v>225000</v>
      </c>
      <c r="O476" s="22">
        <f t="shared" si="25"/>
        <v>0</v>
      </c>
      <c r="P476" s="22">
        <f t="shared" si="26"/>
        <v>225000</v>
      </c>
    </row>
    <row r="477" spans="1:16" ht="84" x14ac:dyDescent="0.2">
      <c r="A477" s="12">
        <v>471</v>
      </c>
      <c r="B477" s="2" t="s">
        <v>823</v>
      </c>
      <c r="C477" s="10" t="s">
        <v>19</v>
      </c>
      <c r="D477" s="2" t="s">
        <v>824</v>
      </c>
      <c r="E477" s="3" t="s">
        <v>790</v>
      </c>
      <c r="F477" s="3" t="s">
        <v>83</v>
      </c>
      <c r="G477" s="3" t="s">
        <v>68</v>
      </c>
      <c r="H477" s="3" t="s">
        <v>36</v>
      </c>
      <c r="I477" s="18">
        <v>30</v>
      </c>
      <c r="J477" s="25">
        <v>12</v>
      </c>
      <c r="K477" s="18">
        <v>0</v>
      </c>
      <c r="L477" s="25">
        <v>0</v>
      </c>
      <c r="M477" s="36">
        <f>0</f>
        <v>0</v>
      </c>
      <c r="N477" s="22">
        <f t="shared" si="24"/>
        <v>54000</v>
      </c>
      <c r="O477" s="22">
        <f t="shared" si="25"/>
        <v>0</v>
      </c>
      <c r="P477" s="22">
        <f t="shared" si="26"/>
        <v>54000</v>
      </c>
    </row>
    <row r="478" spans="1:16" ht="120" x14ac:dyDescent="0.2">
      <c r="A478" s="12">
        <v>472</v>
      </c>
      <c r="B478" s="9" t="s">
        <v>825</v>
      </c>
      <c r="C478" s="10" t="s">
        <v>19</v>
      </c>
      <c r="D478" s="2" t="s">
        <v>826</v>
      </c>
      <c r="E478" s="3" t="s">
        <v>790</v>
      </c>
      <c r="F478" s="3" t="s">
        <v>170</v>
      </c>
      <c r="G478" s="3" t="s">
        <v>23</v>
      </c>
      <c r="H478" s="3" t="s">
        <v>24</v>
      </c>
      <c r="I478" s="18">
        <v>30</v>
      </c>
      <c r="J478" s="25">
        <v>12</v>
      </c>
      <c r="K478" s="18">
        <v>0</v>
      </c>
      <c r="L478" s="25">
        <v>0</v>
      </c>
      <c r="M478" s="36">
        <f>52/52</f>
        <v>1</v>
      </c>
      <c r="N478" s="22">
        <f t="shared" si="24"/>
        <v>54000</v>
      </c>
      <c r="O478" s="22">
        <f t="shared" si="25"/>
        <v>0</v>
      </c>
      <c r="P478" s="22">
        <f t="shared" si="26"/>
        <v>54000</v>
      </c>
    </row>
    <row r="479" spans="1:16" ht="96" x14ac:dyDescent="0.2">
      <c r="A479" s="12">
        <v>473</v>
      </c>
      <c r="B479" s="2" t="s">
        <v>827</v>
      </c>
      <c r="C479" s="10" t="s">
        <v>19</v>
      </c>
      <c r="D479" s="2" t="s">
        <v>828</v>
      </c>
      <c r="E479" s="3" t="s">
        <v>790</v>
      </c>
      <c r="F479" s="3" t="s">
        <v>35</v>
      </c>
      <c r="G479" s="3" t="s">
        <v>21</v>
      </c>
      <c r="H479" s="3" t="s">
        <v>24</v>
      </c>
      <c r="I479" s="25">
        <v>32</v>
      </c>
      <c r="J479" s="25">
        <v>12</v>
      </c>
      <c r="K479" s="25">
        <v>0</v>
      </c>
      <c r="L479" s="25">
        <v>0</v>
      </c>
      <c r="M479" s="36">
        <f>0</f>
        <v>0</v>
      </c>
      <c r="N479" s="22">
        <f t="shared" si="24"/>
        <v>57600</v>
      </c>
      <c r="O479" s="22">
        <f t="shared" si="25"/>
        <v>0</v>
      </c>
      <c r="P479" s="22">
        <f t="shared" si="26"/>
        <v>57600</v>
      </c>
    </row>
  </sheetData>
  <autoFilter ref="A1:M479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</autoFilter>
  <mergeCells count="15">
    <mergeCell ref="I1:J1"/>
    <mergeCell ref="I2:I5"/>
    <mergeCell ref="J2:J5"/>
    <mergeCell ref="A1:A5"/>
    <mergeCell ref="B1:B5"/>
    <mergeCell ref="C1:C2"/>
    <mergeCell ref="D1:D5"/>
    <mergeCell ref="E1:H4"/>
    <mergeCell ref="N1:N5"/>
    <mergeCell ref="O1:O5"/>
    <mergeCell ref="P1:P5"/>
    <mergeCell ref="K2:K5"/>
    <mergeCell ref="L2:L5"/>
    <mergeCell ref="K1:L1"/>
    <mergeCell ref="M1:M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E5:H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Jakubowska, Beata</cp:lastModifiedBy>
  <dcterms:created xsi:type="dcterms:W3CDTF">2018-01-26T14:54:14Z</dcterms:created>
  <dcterms:modified xsi:type="dcterms:W3CDTF">2018-02-02T10:10:32Z</dcterms:modified>
</cp:coreProperties>
</file>